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" windowWidth="12120" windowHeight="4470" firstSheet="1" activeTab="1"/>
  </bookViews>
  <sheets>
    <sheet name="Ref" sheetId="1" state="hidden" r:id="rId1"/>
    <sheet name="Balance" sheetId="2" r:id="rId2"/>
    <sheet name="PL report" sheetId="3" r:id="rId3"/>
  </sheets>
  <externalReferences>
    <externalReference r:id="rId6"/>
  </externalReferences>
  <definedNames>
    <definedName name="F01_2">[1]!F01_2</definedName>
    <definedName name="_xlnm.Print_Area" localSheetId="1">'Balance'!$B$1:$G$116</definedName>
    <definedName name="_xlnm.Print_Area" localSheetId="2">'PL report'!$A$1:$L$62</definedName>
    <definedName name="_xlnm.Print_Titles" localSheetId="2">'PL report'!$15:$16</definedName>
  </definedNames>
  <calcPr fullCalcOnLoad="1" fullPrecision="0"/>
</workbook>
</file>

<file path=xl/sharedStrings.xml><?xml version="1.0" encoding="utf-8"?>
<sst xmlns="http://schemas.openxmlformats.org/spreadsheetml/2006/main" count="363" uniqueCount="199">
  <si>
    <t>листа</t>
  </si>
  <si>
    <t>таблицы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</si>
  <si>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</si>
  <si>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</si>
  <si>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</si>
  <si>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</si>
  <si>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</si>
  <si>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</si>
  <si>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</si>
  <si>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</si>
  <si>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2а</t>
  </si>
  <si>
    <t>1,e,f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</si>
  <si>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</si>
  <si>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</si>
  <si>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</si>
  <si>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</si>
  <si>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</si>
  <si>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</si>
  <si>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PROFIT AND LOSS  STATEMENT</t>
  </si>
  <si>
    <t>CODES</t>
  </si>
  <si>
    <t xml:space="preserve">Form № 02 to OKUD  </t>
  </si>
  <si>
    <t>0710002</t>
  </si>
  <si>
    <t xml:space="preserve"> Date (year, month) </t>
  </si>
  <si>
    <t xml:space="preserve">to OKPO  </t>
  </si>
  <si>
    <t>Region</t>
  </si>
  <si>
    <t>INN</t>
  </si>
  <si>
    <t>Company</t>
  </si>
  <si>
    <t>"Southern telecommunications company" PJSC</t>
  </si>
  <si>
    <t>toOKDP</t>
  </si>
  <si>
    <t>Tax payer's identification number</t>
  </si>
  <si>
    <t xml:space="preserve">to OKOP/OKFS  </t>
  </si>
  <si>
    <t>Kind of activity</t>
  </si>
  <si>
    <t xml:space="preserve">toOKOP/OKFS </t>
  </si>
  <si>
    <t>legal- organizational form / property form</t>
  </si>
  <si>
    <t xml:space="preserve">Unit of measurement :  </t>
  </si>
  <si>
    <t>ths RUR</t>
  </si>
  <si>
    <t>Date of  statement</t>
  </si>
  <si>
    <t xml:space="preserve">Date despatched  </t>
  </si>
  <si>
    <t>FOR THE 1st HALF 2005</t>
  </si>
  <si>
    <t>За отчетный период</t>
  </si>
  <si>
    <t>За аналогичный период прошлого года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</si>
  <si>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</si>
  <si>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</si>
  <si>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</si>
  <si>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</si>
  <si>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</si>
  <si>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</si>
  <si>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</si>
  <si>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</si>
  <si>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</si>
  <si>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140</t>
  </si>
  <si>
    <t>151</t>
  </si>
  <si>
    <t>152</t>
  </si>
  <si>
    <t>153</t>
  </si>
  <si>
    <t>170</t>
  </si>
  <si>
    <t>X</t>
  </si>
  <si>
    <r>
      <t xml:space="preserve">                     </t>
    </r>
    <r>
      <rPr>
        <b/>
        <sz val="12"/>
        <rFont val="Arial Cyr"/>
        <family val="2"/>
      </rPr>
      <t xml:space="preserve">  Расшифровка отдельных прибылей и убытков</t>
    </r>
  </si>
  <si>
    <t>1,d,e</t>
  </si>
  <si>
    <t>401</t>
  </si>
  <si>
    <t>402</t>
  </si>
  <si>
    <t>403</t>
  </si>
  <si>
    <t>404</t>
  </si>
  <si>
    <t>405</t>
  </si>
  <si>
    <t>406</t>
  </si>
  <si>
    <t>Description</t>
  </si>
  <si>
    <t>Line 
code</t>
  </si>
  <si>
    <t>For the reported period</t>
  </si>
  <si>
    <t>For the reported period of last year</t>
  </si>
  <si>
    <t xml:space="preserve">I. Profits and Losses from usual activity                                                                                                             Net revenue from sales (with the exeption of VAT,
excises and other mandatory payments)
</t>
  </si>
  <si>
    <t xml:space="preserve">including: communication service                                                   </t>
  </si>
  <si>
    <t>Cost price of goods, service sold</t>
  </si>
  <si>
    <t xml:space="preserve">including: communication service                                                                                                                                 </t>
  </si>
  <si>
    <t>Gross profit</t>
  </si>
  <si>
    <t>II. Operating profit and losses                           Interest income</t>
  </si>
  <si>
    <t>Interest expensses</t>
  </si>
  <si>
    <t>Income from participation in other enterprises</t>
  </si>
  <si>
    <t>Other operating income</t>
  </si>
  <si>
    <t>Other operating expenses</t>
  </si>
  <si>
    <t>III. Non-sales profit and losses                                           Non-sales income</t>
  </si>
  <si>
    <t>Non-sales expenses</t>
  </si>
  <si>
    <t>Profit (loss) before taxication  (lines 050+060-070+080+090-100+120-130)</t>
  </si>
  <si>
    <t xml:space="preserve">Income tax charges (lines 151+152-153) </t>
  </si>
  <si>
    <t xml:space="preserve">Deferred tax liabilities  </t>
  </si>
  <si>
    <t>Deferred tax assets</t>
  </si>
  <si>
    <t>Profit tax to payment in reported period</t>
  </si>
  <si>
    <t>Profit (loss) from activities</t>
  </si>
  <si>
    <t>IV. Extraordinary profits and losses  
Extraordinary profits</t>
  </si>
  <si>
    <t>Emergency losses</t>
  </si>
  <si>
    <t>Net profit (retained profit (loss) of the reported period)  (lines 160+170-180)</t>
  </si>
  <si>
    <t xml:space="preserve">REFERENCE DATA
Conditional  income tax charge (benefit) 
</t>
  </si>
  <si>
    <t xml:space="preserve">Fixed tax liabilities </t>
  </si>
  <si>
    <t>Fixed tax assets</t>
  </si>
  <si>
    <t>Base  income (loss) per share</t>
  </si>
  <si>
    <t>Deluted income (loss) per share</t>
  </si>
  <si>
    <t>profit</t>
  </si>
  <si>
    <t>loss</t>
  </si>
  <si>
    <t>Fines, penalties, forfeits acknowledged or according to judgments on award of damages</t>
  </si>
  <si>
    <t>Profit (loss) of past years</t>
  </si>
  <si>
    <t>Damages caused by non-execution or improper execution of obligations</t>
  </si>
  <si>
    <t>Exchange rate differences when operating with foreign currency</t>
  </si>
  <si>
    <t>Cost reduction of inventories  at the end of the reported period</t>
  </si>
  <si>
    <t xml:space="preserve">Writing off accounts receivable and accounts payable with expired limitation period </t>
  </si>
  <si>
    <t>General Director  _____________  G.A. Romskiy_______</t>
  </si>
  <si>
    <r>
      <t>Chief Accountant</t>
    </r>
    <r>
      <rPr>
        <sz val="10"/>
        <rFont val="Arial Cyr"/>
        <family val="2"/>
      </rPr>
      <t>________  _______________</t>
    </r>
  </si>
  <si>
    <t>T.V.Rusinova</t>
  </si>
  <si>
    <t xml:space="preserve">                                  (signaturee)                </t>
  </si>
  <si>
    <t xml:space="preserve">                                            (signatureь)</t>
  </si>
  <si>
    <t xml:space="preserve">"29"_June 2005 </t>
  </si>
  <si>
    <t xml:space="preserve">            BALANCE SHEET</t>
  </si>
  <si>
    <t xml:space="preserve">Form № 01 по ОКУД  </t>
  </si>
  <si>
    <t xml:space="preserve"> Date (yearд, month, number)  </t>
  </si>
  <si>
    <t>Tax-payer's identification number</t>
  </si>
  <si>
    <t xml:space="preserve">Kind of activity:  </t>
  </si>
  <si>
    <t>to OKDP</t>
  </si>
  <si>
    <t>legal- organizational form 
/ property form</t>
  </si>
  <si>
    <t xml:space="preserve">to OKOPF/OKFS  </t>
  </si>
  <si>
    <t>ths.RUR</t>
  </si>
  <si>
    <t xml:space="preserve">to OKEI  </t>
  </si>
  <si>
    <t>Location:</t>
  </si>
  <si>
    <t>for the  31.06.2005</t>
  </si>
  <si>
    <t>* Filling in the annual reports</t>
  </si>
  <si>
    <t>ASSETS</t>
  </si>
  <si>
    <t>Line-code</t>
  </si>
  <si>
    <t xml:space="preserve">At the beginning of the reported period       </t>
  </si>
  <si>
    <t>At the end of the reported period</t>
  </si>
  <si>
    <t xml:space="preserve">I. LONG-TERM ASSETS                                                   Intangible assets                  </t>
  </si>
  <si>
    <t xml:space="preserve">Fixed assets                  </t>
  </si>
  <si>
    <t>unfinished construction</t>
  </si>
  <si>
    <t>Income yielding property investment,</t>
  </si>
  <si>
    <t xml:space="preserve">Long-term financial investments    </t>
  </si>
  <si>
    <t>including:                                                                              investment in subsidiaries</t>
  </si>
  <si>
    <t>investment in affiliates</t>
  </si>
  <si>
    <t>investment in other companies</t>
  </si>
  <si>
    <t>loans granted to companies for 
a term of over 12 months</t>
  </si>
  <si>
    <t xml:space="preserve">other long-term financial investments </t>
  </si>
  <si>
    <t>Other non-current assets</t>
  </si>
  <si>
    <t>Total for Section I</t>
  </si>
  <si>
    <t>II.CURRENT ASSETS                                                                                Inventories and expenses</t>
  </si>
  <si>
    <t>including:                                                                                                        raw materials, auxiliary and other similar assets</t>
  </si>
  <si>
    <t>Expenses on unfinished production</t>
  </si>
  <si>
    <t>finished products and merchandies</t>
  </si>
  <si>
    <t>shipped products</t>
  </si>
  <si>
    <t>prepaid expenses</t>
  </si>
  <si>
    <t>other inventories and expenses</t>
  </si>
  <si>
    <t>VAT on acquired tangibles</t>
  </si>
  <si>
    <t>Accounts receivable (with payments expected not later than 12 months after the reporting date)</t>
  </si>
  <si>
    <t>including:                                                                                                     buyers and customers</t>
  </si>
  <si>
    <t>notes receivable</t>
  </si>
  <si>
    <t>other receivables</t>
  </si>
  <si>
    <t>including:                                                                                buyers and customers</t>
  </si>
  <si>
    <t xml:space="preserve">notes receivable </t>
  </si>
  <si>
    <t>Short-term financial investments</t>
  </si>
  <si>
    <t>Cash</t>
  </si>
  <si>
    <t>other current assets</t>
  </si>
  <si>
    <t>Total for section II</t>
  </si>
  <si>
    <t>BALANCE (sum of lines 190+290)</t>
  </si>
  <si>
    <t>LIABILITY</t>
  </si>
  <si>
    <t>III. CAPITAL AND RESERVES                                                       Charter capital</t>
  </si>
  <si>
    <t>Additional capital</t>
  </si>
  <si>
    <t>Reserves</t>
  </si>
  <si>
    <t>Buyout from shareholders</t>
  </si>
  <si>
    <t>Retained profit of past years</t>
  </si>
  <si>
    <t>Retained profit (loss) of reported period</t>
  </si>
  <si>
    <t xml:space="preserve">TOTAL for section III </t>
  </si>
  <si>
    <t>IV. LONG_TERM LIABILITIES                                                  Loans and credits</t>
  </si>
  <si>
    <t>including: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</si>
  <si>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</si>
  <si>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>postponed tax liabilities</t>
  </si>
  <si>
    <t>Other long-term liabilities</t>
  </si>
  <si>
    <t>TOTAL for section IV</t>
  </si>
  <si>
    <t>V. SHORT-TERM LIABILITIES                           
 Loans and credits</t>
  </si>
  <si>
    <t>including:                                                                                                          Bank credits to be repaid in over 12 months 
from the reporting date</t>
  </si>
  <si>
    <t>Loans to be repaid  in over 12 months 
from the reporting date</t>
  </si>
  <si>
    <t xml:space="preserve">Accounts payable </t>
  </si>
  <si>
    <t xml:space="preserve">including:                                                                                                        suppliers and contractors </t>
  </si>
  <si>
    <t>notes payable</t>
  </si>
  <si>
    <t>wages to employeers</t>
  </si>
  <si>
    <t>debts to state non-budget funds</t>
  </si>
  <si>
    <t>Debt to budget</t>
  </si>
  <si>
    <t>other payables</t>
  </si>
  <si>
    <t>Overdue income payments to shareholders (founders)</t>
  </si>
  <si>
    <t xml:space="preserve">Defered income </t>
  </si>
  <si>
    <t>Reserves for future expenses and payments</t>
  </si>
  <si>
    <t>Other short-term liabilities</t>
  </si>
  <si>
    <t xml:space="preserve">TOTAL for section V </t>
  </si>
  <si>
    <t>BALANCE (sum of lines 490+590+690)</t>
  </si>
  <si>
    <t>Leased fixed assets</t>
  </si>
  <si>
    <t>including leasing</t>
  </si>
  <si>
    <t>Goods and other tangibles in custody</t>
  </si>
  <si>
    <t xml:space="preserve">Goods accepted on commission </t>
  </si>
  <si>
    <t xml:space="preserve">Debt of insolvent debtors written off as losses </t>
  </si>
  <si>
    <t xml:space="preserve">Security of liabilities and payments received  </t>
  </si>
  <si>
    <t xml:space="preserve">Security of liabilities and payments given </t>
  </si>
  <si>
    <t>Deterioration of housing facilities</t>
  </si>
  <si>
    <t>Deterioration of external buildings and other similar facilities</t>
  </si>
  <si>
    <t>Cards for telecom services payment</t>
  </si>
  <si>
    <t>Net assets</t>
  </si>
  <si>
    <t>Information about net assets value</t>
  </si>
  <si>
    <t>Information about off-balance accounts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</si>
</sst>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0.0%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49" fontId="0" fillId="0" borderId="0" xfId="0" applyNumberFormat="1" applyFont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10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12" xfId="0" applyNumberFormat="1" applyFont="1" applyFill="1" applyBorder="1" applyAlignment="1" applyProtection="1">
      <alignment horizontal="right"/>
      <protection locked="0"/>
    </xf>
    <xf numFmtId="190" fontId="8" fillId="0" borderId="13" xfId="0" applyNumberFormat="1" applyFont="1" applyFill="1" applyBorder="1" applyAlignment="1" applyProtection="1">
      <alignment horizontal="right"/>
      <protection locked="0"/>
    </xf>
    <xf numFmtId="190" fontId="8" fillId="0" borderId="14" xfId="0" applyNumberFormat="1" applyFont="1" applyFill="1" applyBorder="1" applyAlignment="1" applyProtection="1">
      <alignment horizontal="right"/>
      <protection locked="0"/>
    </xf>
    <xf numFmtId="190" fontId="8" fillId="0" borderId="15" xfId="0" applyNumberFormat="1" applyFont="1" applyFill="1" applyBorder="1" applyAlignment="1" applyProtection="1">
      <alignment horizontal="right"/>
      <protection locked="0"/>
    </xf>
    <xf numFmtId="190" fontId="8" fillId="0" borderId="14" xfId="0" applyNumberFormat="1" applyFont="1" applyBorder="1" applyAlignment="1" applyProtection="1">
      <alignment horizontal="right"/>
      <protection locked="0"/>
    </xf>
    <xf numFmtId="190" fontId="8" fillId="0" borderId="15" xfId="0" applyNumberFormat="1" applyFont="1" applyBorder="1" applyAlignment="1" applyProtection="1">
      <alignment horizontal="right"/>
      <protection locked="0"/>
    </xf>
    <xf numFmtId="190" fontId="8" fillId="0" borderId="14" xfId="0" applyNumberFormat="1" applyFont="1" applyFill="1" applyBorder="1" applyAlignment="1" applyProtection="1">
      <alignment horizontal="right"/>
      <protection/>
    </xf>
    <xf numFmtId="190" fontId="8" fillId="0" borderId="15" xfId="0" applyNumberFormat="1" applyFont="1" applyFill="1" applyBorder="1" applyAlignment="1" applyProtection="1">
      <alignment horizontal="right"/>
      <protection/>
    </xf>
    <xf numFmtId="190" fontId="8" fillId="0" borderId="16" xfId="0" applyNumberFormat="1" applyFont="1" applyBorder="1" applyAlignment="1" applyProtection="1">
      <alignment horizontal="right"/>
      <protection locked="0"/>
    </xf>
    <xf numFmtId="190" fontId="8" fillId="0" borderId="17" xfId="0" applyNumberFormat="1" applyFont="1" applyBorder="1" applyAlignment="1" applyProtection="1">
      <alignment horizontal="right"/>
      <protection locked="0"/>
    </xf>
    <xf numFmtId="190" fontId="8" fillId="0" borderId="18" xfId="0" applyNumberFormat="1" applyFont="1" applyFill="1" applyBorder="1" applyAlignment="1" applyProtection="1">
      <alignment horizontal="right"/>
      <protection/>
    </xf>
    <xf numFmtId="190" fontId="8" fillId="0" borderId="19" xfId="0" applyNumberFormat="1" applyFont="1" applyFill="1" applyBorder="1" applyAlignment="1" applyProtection="1">
      <alignment horizontal="right"/>
      <protection/>
    </xf>
    <xf numFmtId="190" fontId="8" fillId="0" borderId="12" xfId="0" applyNumberFormat="1" applyFont="1" applyFill="1" applyBorder="1" applyAlignment="1" applyProtection="1">
      <alignment horizontal="right"/>
      <protection/>
    </xf>
    <xf numFmtId="190" fontId="8" fillId="0" borderId="13" xfId="0" applyNumberFormat="1" applyFont="1" applyFill="1" applyBorder="1" applyAlignment="1" applyProtection="1">
      <alignment horizontal="right"/>
      <protection/>
    </xf>
    <xf numFmtId="190" fontId="8" fillId="0" borderId="20" xfId="0" applyNumberFormat="1" applyFont="1" applyBorder="1" applyAlignment="1" applyProtection="1">
      <alignment horizontal="right"/>
      <protection locked="0"/>
    </xf>
    <xf numFmtId="190" fontId="8" fillId="0" borderId="17" xfId="0" applyNumberFormat="1" applyFont="1" applyFill="1" applyBorder="1" applyAlignment="1" applyProtection="1">
      <alignment horizontal="right"/>
      <protection locked="0"/>
    </xf>
    <xf numFmtId="191" fontId="8" fillId="0" borderId="14" xfId="0" applyNumberFormat="1" applyFont="1" applyFill="1" applyBorder="1" applyAlignment="1" applyProtection="1">
      <alignment horizontal="right"/>
      <protection locked="0"/>
    </xf>
    <xf numFmtId="191" fontId="8" fillId="0" borderId="21" xfId="0" applyNumberFormat="1" applyFont="1" applyFill="1" applyBorder="1" applyAlignment="1" applyProtection="1">
      <alignment horizontal="right"/>
      <protection locked="0"/>
    </xf>
    <xf numFmtId="190" fontId="8" fillId="0" borderId="14" xfId="0" applyNumberFormat="1" applyFont="1" applyFill="1" applyBorder="1" applyAlignment="1" applyProtection="1">
      <alignment horizontal="center"/>
      <protection/>
    </xf>
    <xf numFmtId="190" fontId="8" fillId="0" borderId="22" xfId="0" applyNumberFormat="1" applyFont="1" applyFill="1" applyBorder="1" applyAlignment="1" applyProtection="1">
      <alignment horizontal="right"/>
      <protection/>
    </xf>
    <xf numFmtId="190" fontId="8" fillId="0" borderId="23" xfId="0" applyNumberFormat="1" applyFont="1" applyFill="1" applyBorder="1" applyAlignment="1" applyProtection="1">
      <alignment horizontal="right"/>
      <protection/>
    </xf>
    <xf numFmtId="190" fontId="8" fillId="0" borderId="24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 locked="0"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190" fontId="8" fillId="0" borderId="20" xfId="0" applyNumberFormat="1" applyFont="1" applyFill="1" applyBorder="1" applyAlignment="1" applyProtection="1">
      <alignment horizontal="right"/>
      <protection/>
    </xf>
    <xf numFmtId="190" fontId="8" fillId="0" borderId="28" xfId="0" applyNumberFormat="1" applyFont="1" applyFill="1" applyBorder="1" applyAlignment="1" applyProtection="1">
      <alignment horizontal="right"/>
      <protection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2" xfId="0" applyFont="1" applyBorder="1" applyAlignment="1" applyProtection="1">
      <alignment horizontal="centerContinuous"/>
      <protection/>
    </xf>
    <xf numFmtId="181" fontId="0" fillId="0" borderId="2" xfId="0" applyNumberFormat="1" applyFont="1" applyFill="1" applyBorder="1" applyAlignment="1" applyProtection="1">
      <alignment horizontal="right"/>
      <protection/>
    </xf>
    <xf numFmtId="181" fontId="0" fillId="0" borderId="30" xfId="0" applyNumberFormat="1" applyFont="1" applyFill="1" applyBorder="1" applyAlignment="1" applyProtection="1">
      <alignment horizontal="right"/>
      <protection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36" xfId="0" applyFont="1" applyBorder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5" fillId="0" borderId="37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right" shrinkToFit="1"/>
      <protection/>
    </xf>
    <xf numFmtId="3" fontId="0" fillId="0" borderId="32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3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right" shrinkToFit="1"/>
      <protection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Alignment="1" applyProtection="1">
      <alignment horizontal="left"/>
      <protection locked="0"/>
    </xf>
    <xf numFmtId="3" fontId="1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left" wrapText="1"/>
      <protection locked="0"/>
    </xf>
    <xf numFmtId="3" fontId="1" fillId="0" borderId="0" xfId="0" applyNumberFormat="1" applyFont="1" applyAlignment="1" applyProtection="1">
      <alignment horizontal="left" shrinkToFi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12" fillId="0" borderId="0" xfId="0" applyNumberFormat="1" applyFont="1" applyAlignment="1">
      <alignment/>
    </xf>
    <xf numFmtId="3" fontId="0" fillId="0" borderId="0" xfId="0" applyNumberFormat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1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wrapText="1"/>
    </xf>
    <xf numFmtId="10" fontId="0" fillId="0" borderId="0" xfId="0" applyNumberFormat="1" applyBorder="1" applyAlignment="1" applyProtection="1">
      <alignment horizontal="center" wrapText="1"/>
      <protection/>
    </xf>
    <xf numFmtId="20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10" fontId="0" fillId="0" borderId="0" xfId="0" applyNumberFormat="1" applyBorder="1" applyAlignment="1" applyProtection="1">
      <alignment horizontal="center"/>
      <protection/>
    </xf>
    <xf numFmtId="190" fontId="4" fillId="0" borderId="12" xfId="0" applyNumberFormat="1" applyFont="1" applyFill="1" applyBorder="1" applyAlignment="1" applyProtection="1">
      <alignment horizontal="right"/>
      <protection locked="0"/>
    </xf>
    <xf numFmtId="190" fontId="4" fillId="0" borderId="13" xfId="0" applyNumberFormat="1" applyFont="1" applyFill="1" applyBorder="1" applyAlignment="1" applyProtection="1">
      <alignment horizontal="right"/>
      <protection locked="0"/>
    </xf>
    <xf numFmtId="200" fontId="0" fillId="0" borderId="0" xfId="0" applyNumberFormat="1" applyFill="1" applyBorder="1" applyAlignment="1" applyProtection="1">
      <alignment horizontal="right"/>
      <protection/>
    </xf>
    <xf numFmtId="190" fontId="4" fillId="0" borderId="14" xfId="0" applyNumberFormat="1" applyFont="1" applyFill="1" applyBorder="1" applyAlignment="1" applyProtection="1">
      <alignment horizontal="right"/>
      <protection locked="0"/>
    </xf>
    <xf numFmtId="190" fontId="4" fillId="0" borderId="15" xfId="0" applyNumberFormat="1" applyFont="1" applyFill="1" applyBorder="1" applyAlignment="1" applyProtection="1">
      <alignment horizontal="right"/>
      <protection locked="0"/>
    </xf>
    <xf numFmtId="191" fontId="4" fillId="0" borderId="14" xfId="0" applyNumberFormat="1" applyFont="1" applyFill="1" applyBorder="1" applyAlignment="1" applyProtection="1">
      <alignment horizontal="right"/>
      <protection locked="0"/>
    </xf>
    <xf numFmtId="191" fontId="4" fillId="0" borderId="15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Alignment="1" applyProtection="1">
      <alignment horizontal="center" wrapText="1"/>
      <protection locked="0"/>
    </xf>
    <xf numFmtId="190" fontId="4" fillId="0" borderId="14" xfId="0" applyNumberFormat="1" applyFont="1" applyFill="1" applyBorder="1" applyAlignment="1" applyProtection="1">
      <alignment horizontal="right"/>
      <protection/>
    </xf>
    <xf numFmtId="190" fontId="4" fillId="0" borderId="15" xfId="0" applyNumberFormat="1" applyFont="1" applyFill="1" applyBorder="1" applyAlignment="1" applyProtection="1">
      <alignment horizontal="right"/>
      <protection/>
    </xf>
    <xf numFmtId="190" fontId="4" fillId="0" borderId="21" xfId="0" applyNumberFormat="1" applyFont="1" applyFill="1" applyBorder="1" applyAlignment="1" applyProtection="1">
      <alignment horizontal="right"/>
      <protection/>
    </xf>
    <xf numFmtId="191" fontId="4" fillId="0" borderId="22" xfId="0" applyNumberFormat="1" applyFont="1" applyFill="1" applyBorder="1" applyAlignment="1" applyProtection="1">
      <alignment horizontal="right"/>
      <protection locked="0"/>
    </xf>
    <xf numFmtId="190" fontId="4" fillId="0" borderId="16" xfId="0" applyNumberFormat="1" applyFont="1" applyFill="1" applyBorder="1" applyAlignment="1" applyProtection="1">
      <alignment horizontal="right"/>
      <protection/>
    </xf>
    <xf numFmtId="190" fontId="4" fillId="0" borderId="17" xfId="0" applyNumberFormat="1" applyFont="1" applyFill="1" applyBorder="1" applyAlignment="1" applyProtection="1">
      <alignment horizontal="right"/>
      <protection/>
    </xf>
    <xf numFmtId="190" fontId="4" fillId="0" borderId="22" xfId="0" applyNumberFormat="1" applyFont="1" applyFill="1" applyBorder="1" applyAlignment="1" applyProtection="1">
      <alignment horizontal="right"/>
      <protection locked="0"/>
    </xf>
    <xf numFmtId="190" fontId="4" fillId="0" borderId="23" xfId="0" applyNumberFormat="1" applyFont="1" applyFill="1" applyBorder="1" applyAlignment="1" applyProtection="1">
      <alignment horizontal="right"/>
      <protection locked="0"/>
    </xf>
    <xf numFmtId="191" fontId="4" fillId="0" borderId="26" xfId="0" applyNumberFormat="1" applyFont="1" applyFill="1" applyBorder="1" applyAlignment="1" applyProtection="1">
      <alignment horizontal="right"/>
      <protection locked="0"/>
    </xf>
    <xf numFmtId="191" fontId="4" fillId="0" borderId="27" xfId="0" applyNumberFormat="1" applyFont="1" applyFill="1" applyBorder="1" applyAlignment="1" applyProtection="1">
      <alignment horizontal="right"/>
      <protection locked="0"/>
    </xf>
    <xf numFmtId="200" fontId="1" fillId="0" borderId="0" xfId="0" applyNumberFormat="1" applyFont="1" applyBorder="1" applyAlignment="1">
      <alignment horizontal="right"/>
    </xf>
    <xf numFmtId="191" fontId="4" fillId="0" borderId="23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center"/>
    </xf>
    <xf numFmtId="200" fontId="4" fillId="0" borderId="0" xfId="0" applyNumberFormat="1" applyFont="1" applyBorder="1" applyAlignment="1" applyProtection="1">
      <alignment/>
      <protection/>
    </xf>
    <xf numFmtId="190" fontId="4" fillId="0" borderId="16" xfId="0" applyNumberFormat="1" applyFont="1" applyFill="1" applyBorder="1" applyAlignment="1" applyProtection="1">
      <alignment horizontal="right"/>
      <protection locked="0"/>
    </xf>
    <xf numFmtId="190" fontId="4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center"/>
      <protection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0" fontId="0" fillId="0" borderId="42" xfId="0" applyFont="1" applyBorder="1" applyAlignment="1" applyProtection="1">
      <alignment horizontal="center"/>
      <protection/>
    </xf>
    <xf numFmtId="199" fontId="8" fillId="0" borderId="12" xfId="0" applyNumberFormat="1" applyFont="1" applyFill="1" applyBorder="1" applyAlignment="1" applyProtection="1">
      <alignment horizontal="center"/>
      <protection/>
    </xf>
    <xf numFmtId="199" fontId="8" fillId="0" borderId="13" xfId="0" applyNumberFormat="1" applyFont="1" applyFill="1" applyBorder="1" applyAlignment="1" applyProtection="1">
      <alignment horizontal="center"/>
      <protection/>
    </xf>
    <xf numFmtId="200" fontId="4" fillId="0" borderId="43" xfId="0" applyNumberFormat="1" applyFont="1" applyBorder="1" applyAlignment="1" applyProtection="1">
      <alignment/>
      <protection/>
    </xf>
    <xf numFmtId="200" fontId="4" fillId="0" borderId="44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99" fontId="8" fillId="0" borderId="16" xfId="0" applyNumberFormat="1" applyFont="1" applyFill="1" applyBorder="1" applyAlignment="1" applyProtection="1">
      <alignment horizontal="center"/>
      <protection/>
    </xf>
    <xf numFmtId="199" fontId="8" fillId="0" borderId="17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9" fillId="0" borderId="14" xfId="0" applyFont="1" applyBorder="1" applyAlignment="1" applyProtection="1">
      <alignment horizontal="centerContinuous"/>
      <protection/>
    </xf>
    <xf numFmtId="0" fontId="9" fillId="0" borderId="16" xfId="0" applyFont="1" applyBorder="1" applyAlignment="1" applyProtection="1">
      <alignment horizontal="centerContinuous"/>
      <protection/>
    </xf>
    <xf numFmtId="49" fontId="9" fillId="0" borderId="16" xfId="0" applyNumberFormat="1" applyFont="1" applyBorder="1" applyAlignment="1">
      <alignment horizontal="center"/>
    </xf>
    <xf numFmtId="10" fontId="9" fillId="0" borderId="17" xfId="0" applyNumberFormat="1" applyFont="1" applyBorder="1" applyAlignment="1">
      <alignment horizontal="center"/>
    </xf>
    <xf numFmtId="49" fontId="8" fillId="0" borderId="25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/>
      <protection/>
    </xf>
    <xf numFmtId="191" fontId="8" fillId="0" borderId="12" xfId="0" applyNumberFormat="1" applyFont="1" applyFill="1" applyBorder="1" applyAlignment="1" applyProtection="1">
      <alignment horizontal="right"/>
      <protection locked="0"/>
    </xf>
    <xf numFmtId="10" fontId="8" fillId="0" borderId="13" xfId="0" applyNumberFormat="1" applyFont="1" applyFill="1" applyBorder="1" applyAlignment="1" applyProtection="1">
      <alignment horizontal="right"/>
      <protection locked="0"/>
    </xf>
    <xf numFmtId="49" fontId="8" fillId="0" borderId="25" xfId="0" applyNumberFormat="1" applyFont="1" applyBorder="1" applyAlignment="1" applyProtection="1">
      <alignment horizontal="centerContinuous"/>
      <protection locked="0"/>
    </xf>
    <xf numFmtId="49" fontId="8" fillId="0" borderId="9" xfId="0" applyNumberFormat="1" applyFont="1" applyBorder="1" applyAlignment="1" applyProtection="1">
      <alignment horizontal="centerContinuous"/>
      <protection/>
    </xf>
    <xf numFmtId="191" fontId="8" fillId="0" borderId="22" xfId="0" applyNumberFormat="1" applyFont="1" applyFill="1" applyBorder="1" applyAlignment="1" applyProtection="1">
      <alignment horizontal="right"/>
      <protection locked="0"/>
    </xf>
    <xf numFmtId="10" fontId="8" fillId="0" borderId="23" xfId="0" applyNumberFormat="1" applyFont="1" applyFill="1" applyBorder="1" applyAlignment="1" applyProtection="1">
      <alignment horizontal="right"/>
      <protection locked="0"/>
    </xf>
    <xf numFmtId="49" fontId="8" fillId="0" borderId="28" xfId="0" applyNumberFormat="1" applyFont="1" applyBorder="1" applyAlignment="1" applyProtection="1">
      <alignment horizontal="centerContinuous"/>
      <protection locked="0"/>
    </xf>
    <xf numFmtId="49" fontId="8" fillId="0" borderId="11" xfId="0" applyNumberFormat="1" applyFont="1" applyBorder="1" applyAlignment="1" applyProtection="1">
      <alignment horizontal="centerContinuous"/>
      <protection/>
    </xf>
    <xf numFmtId="191" fontId="8" fillId="0" borderId="16" xfId="0" applyNumberFormat="1" applyFont="1" applyFill="1" applyBorder="1" applyAlignment="1" applyProtection="1">
      <alignment horizontal="right"/>
      <protection locked="0"/>
    </xf>
    <xf numFmtId="10" fontId="8" fillId="0" borderId="17" xfId="0" applyNumberFormat="1" applyFont="1" applyFill="1" applyBorder="1" applyAlignment="1" applyProtection="1">
      <alignment horizontal="right"/>
      <protection locked="0"/>
    </xf>
    <xf numFmtId="10" fontId="1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0" fontId="0" fillId="0" borderId="0" xfId="0" applyAlignment="1">
      <alignment wrapText="1"/>
    </xf>
    <xf numFmtId="3" fontId="6" fillId="0" borderId="45" xfId="0" applyNumberFormat="1" applyFont="1" applyBorder="1" applyAlignment="1">
      <alignment horizontal="center"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left" wrapText="1"/>
    </xf>
    <xf numFmtId="3" fontId="0" fillId="0" borderId="14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Continuous"/>
    </xf>
    <xf numFmtId="3" fontId="0" fillId="0" borderId="14" xfId="0" applyNumberFormat="1" applyBorder="1" applyAlignment="1">
      <alignment horizontal="centerContinuous"/>
    </xf>
    <xf numFmtId="3" fontId="0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 applyProtection="1">
      <alignment wrapText="1"/>
      <protection/>
    </xf>
    <xf numFmtId="3" fontId="1" fillId="0" borderId="8" xfId="0" applyNumberFormat="1" applyFont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 applyProtection="1">
      <alignment horizontal="center" wrapText="1"/>
      <protection/>
    </xf>
    <xf numFmtId="3" fontId="8" fillId="0" borderId="48" xfId="0" applyNumberFormat="1" applyFont="1" applyBorder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wrapText="1" shrinkToFit="1"/>
      <protection locked="0"/>
    </xf>
    <xf numFmtId="49" fontId="6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0" fillId="0" borderId="43" xfId="0" applyFont="1" applyBorder="1" applyAlignment="1">
      <alignment horizontal="center"/>
    </xf>
    <xf numFmtId="1" fontId="0" fillId="0" borderId="0" xfId="0" applyNumberFormat="1" applyAlignment="1">
      <alignment/>
    </xf>
    <xf numFmtId="49" fontId="1" fillId="0" borderId="37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right" shrinkToFit="1"/>
      <protection/>
    </xf>
    <xf numFmtId="49" fontId="0" fillId="0" borderId="3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left" shrinkToFit="1"/>
      <protection/>
    </xf>
    <xf numFmtId="0" fontId="1" fillId="0" borderId="0" xfId="0" applyNumberFormat="1" applyFont="1" applyAlignment="1" applyProtection="1">
      <alignment horizontal="left" shrinkToFit="1"/>
      <protection/>
    </xf>
    <xf numFmtId="49" fontId="0" fillId="0" borderId="3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" fontId="1" fillId="0" borderId="49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1" fillId="0" borderId="27" xfId="0" applyNumberFormat="1" applyFont="1" applyBorder="1" applyAlignment="1" applyProtection="1">
      <alignment horizontal="center"/>
      <protection/>
    </xf>
    <xf numFmtId="1" fontId="1" fillId="0" borderId="48" xfId="0" applyNumberFormat="1" applyFont="1" applyBorder="1" applyAlignment="1">
      <alignment wrapText="1"/>
    </xf>
    <xf numFmtId="1" fontId="6" fillId="0" borderId="48" xfId="0" applyNumberFormat="1" applyFont="1" applyBorder="1" applyAlignment="1">
      <alignment horizontal="center" wrapText="1"/>
    </xf>
    <xf numFmtId="1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47" xfId="0" applyNumberFormat="1" applyFont="1" applyBorder="1" applyAlignment="1" applyProtection="1">
      <alignment horizontal="center" vertical="center" wrapText="1"/>
      <protection/>
    </xf>
    <xf numFmtId="1" fontId="0" fillId="0" borderId="48" xfId="0" applyNumberFormat="1" applyFont="1" applyBorder="1" applyAlignment="1" applyProtection="1">
      <alignment wrapText="1"/>
      <protection/>
    </xf>
    <xf numFmtId="1" fontId="0" fillId="0" borderId="29" xfId="0" applyNumberFormat="1" applyFont="1" applyBorder="1" applyAlignment="1" applyProtection="1">
      <alignment wrapText="1"/>
      <protection/>
    </xf>
    <xf numFmtId="1" fontId="0" fillId="0" borderId="51" xfId="0" applyNumberFormat="1" applyFont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49" fontId="6" fillId="0" borderId="0" xfId="0" applyNumberFormat="1" applyFont="1" applyAlignment="1" applyProtection="1">
      <alignment horizontal="left" wrapText="1"/>
      <protection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3" fontId="1" fillId="0" borderId="0" xfId="0" applyNumberFormat="1" applyFont="1" applyAlignment="1" applyProtection="1">
      <alignment horizontal="left" wrapText="1"/>
      <protection/>
    </xf>
    <xf numFmtId="3" fontId="1" fillId="0" borderId="5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32" sqref="E32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27"/>
      <c r="B1" s="27"/>
      <c r="C1" s="27"/>
      <c r="D1" s="27"/>
      <c r="E1" s="27"/>
      <c r="F1" s="27"/>
      <c r="G1" s="27"/>
      <c r="H1" s="27"/>
      <c r="I1" s="27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27"/>
      <c r="B3" s="27"/>
      <c r="C3" s="27"/>
      <c r="D3" s="27"/>
      <c r="E3" s="27"/>
      <c r="F3" s="27"/>
      <c r="G3" s="27"/>
      <c r="H3" s="27"/>
      <c r="I3" s="27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9" ht="12.75">
      <c r="A5" s="27"/>
      <c r="B5" s="27" t="s">
        <v>9</v>
      </c>
      <c r="C5" s="27" t="s">
        <v>9</v>
      </c>
      <c r="D5" s="27" t="s">
        <v>12</v>
      </c>
      <c r="E5" s="27" t="s">
        <v>14</v>
      </c>
      <c r="F5" s="27" t="s">
        <v>16</v>
      </c>
      <c r="G5" s="27" t="s">
        <v>16</v>
      </c>
      <c r="H5" s="27" t="s">
        <v>17</v>
      </c>
      <c r="I5" s="27" t="s">
        <v>17</v>
      </c>
    </row>
    <row r="6" spans="1:9" ht="12.75">
      <c r="A6" s="27"/>
      <c r="B6" s="27" t="s">
        <v>0</v>
      </c>
      <c r="C6" s="27" t="s">
        <v>1</v>
      </c>
      <c r="D6" s="27" t="s">
        <v>13</v>
      </c>
      <c r="E6" s="27" t="s">
        <v>15</v>
      </c>
      <c r="F6" s="27" t="s">
        <v>2</v>
      </c>
      <c r="G6" s="27" t="s">
        <v>3</v>
      </c>
      <c r="H6" s="27" t="s">
        <v>2</v>
      </c>
      <c r="I6" s="27" t="s">
        <v>3</v>
      </c>
    </row>
    <row r="7" spans="1:9" ht="12.75">
      <c r="A7" s="27"/>
      <c r="B7" s="27">
        <v>1</v>
      </c>
      <c r="C7" s="27">
        <v>1</v>
      </c>
      <c r="D7" s="27">
        <v>19</v>
      </c>
      <c r="E7" s="27">
        <v>5</v>
      </c>
      <c r="F7" s="27">
        <v>20</v>
      </c>
      <c r="G7" s="27">
        <v>31</v>
      </c>
      <c r="H7" s="27">
        <v>6</v>
      </c>
      <c r="I7" s="27">
        <v>7</v>
      </c>
    </row>
    <row r="8" spans="1:9" ht="12.75">
      <c r="A8" s="27"/>
      <c r="B8" s="27">
        <v>1</v>
      </c>
      <c r="C8" s="27">
        <v>2</v>
      </c>
      <c r="D8" s="27">
        <v>34</v>
      </c>
      <c r="E8" s="27">
        <v>5</v>
      </c>
      <c r="F8" s="27">
        <v>35</v>
      </c>
      <c r="G8" s="27">
        <v>55</v>
      </c>
      <c r="H8" s="27">
        <v>6</v>
      </c>
      <c r="I8" s="27">
        <v>7</v>
      </c>
    </row>
    <row r="9" spans="1:9" ht="12.75">
      <c r="A9" s="27"/>
      <c r="B9" s="27">
        <v>1</v>
      </c>
      <c r="C9" s="27">
        <v>3</v>
      </c>
      <c r="D9" s="27">
        <v>58</v>
      </c>
      <c r="E9" s="27">
        <v>5</v>
      </c>
      <c r="F9" s="27">
        <v>59</v>
      </c>
      <c r="G9" s="27">
        <v>87</v>
      </c>
      <c r="H9" s="27">
        <v>6</v>
      </c>
      <c r="I9" s="27">
        <v>7</v>
      </c>
    </row>
    <row r="10" spans="1:9" ht="12.75">
      <c r="A10" s="27"/>
      <c r="B10" s="27">
        <v>1</v>
      </c>
      <c r="C10" s="27">
        <v>4</v>
      </c>
      <c r="D10" s="27">
        <v>90</v>
      </c>
      <c r="E10" s="27">
        <v>5</v>
      </c>
      <c r="F10" s="27">
        <v>91</v>
      </c>
      <c r="G10" s="27">
        <v>100</v>
      </c>
      <c r="H10" s="27">
        <v>6</v>
      </c>
      <c r="I10" s="27">
        <v>7</v>
      </c>
    </row>
    <row r="11" spans="1:9" ht="12.75">
      <c r="A11" s="27"/>
      <c r="B11" s="27">
        <v>1</v>
      </c>
      <c r="C11" s="27">
        <v>5</v>
      </c>
      <c r="D11" s="27">
        <v>103</v>
      </c>
      <c r="E11" s="27">
        <v>5</v>
      </c>
      <c r="F11" s="27">
        <v>104</v>
      </c>
      <c r="G11" s="27">
        <v>104</v>
      </c>
      <c r="H11" s="27">
        <v>6</v>
      </c>
      <c r="I11" s="27">
        <v>7</v>
      </c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18"/>
  <sheetViews>
    <sheetView showZeros="0" tabSelected="1" zoomScale="70" zoomScaleNormal="70" zoomScaleSheetLayoutView="100" workbookViewId="0" topLeftCell="B1">
      <selection activeCell="D111" sqref="D111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28.00390625" style="3" customWidth="1"/>
    <col min="5" max="5" width="19.75390625" style="0" customWidth="1"/>
    <col min="6" max="6" width="18.00390625" style="0" customWidth="1"/>
    <col min="7" max="7" width="16.875" style="0" customWidth="1"/>
  </cols>
  <sheetData>
    <row r="1" spans="2:9" ht="16.5" thickBot="1">
      <c r="B1" s="251" t="s">
        <v>108</v>
      </c>
      <c r="C1" s="252"/>
      <c r="D1" s="252"/>
      <c r="F1" s="147"/>
      <c r="G1" s="253" t="s">
        <v>19</v>
      </c>
      <c r="H1" s="254"/>
      <c r="I1" s="254"/>
    </row>
    <row r="2" spans="2:9" s="13" customFormat="1" ht="12.75">
      <c r="B2" s="4"/>
      <c r="C2" s="4"/>
      <c r="D2" s="8"/>
      <c r="E2"/>
      <c r="F2" s="148" t="s">
        <v>109</v>
      </c>
      <c r="G2" s="255" t="s">
        <v>7</v>
      </c>
      <c r="H2" s="256"/>
      <c r="I2" s="256"/>
    </row>
    <row r="3" spans="2:9" s="13" customFormat="1" ht="15.75">
      <c r="B3" s="9"/>
      <c r="C3" s="288" t="s">
        <v>119</v>
      </c>
      <c r="D3" s="288"/>
      <c r="E3" s="257"/>
      <c r="F3" s="258" t="s">
        <v>110</v>
      </c>
      <c r="G3" s="259"/>
      <c r="H3" s="256"/>
      <c r="I3" s="256"/>
    </row>
    <row r="4" spans="2:9" s="13" customFormat="1" ht="25.5" customHeight="1">
      <c r="B4" s="260" t="s">
        <v>24</v>
      </c>
      <c r="C4" s="261"/>
      <c r="D4" s="262"/>
      <c r="E4" s="262"/>
      <c r="F4" s="258"/>
      <c r="G4" s="263"/>
      <c r="H4" s="256"/>
      <c r="I4" s="256"/>
    </row>
    <row r="5" spans="1:9" s="13" customFormat="1" ht="21.75" customHeight="1">
      <c r="A5"/>
      <c r="B5" s="264" t="s">
        <v>26</v>
      </c>
      <c r="C5" s="289" t="s">
        <v>27</v>
      </c>
      <c r="D5" s="289"/>
      <c r="E5" s="289"/>
      <c r="F5" s="265" t="s">
        <v>23</v>
      </c>
      <c r="G5" s="24"/>
      <c r="H5" s="256"/>
      <c r="I5" s="256"/>
    </row>
    <row r="6" spans="2:9" s="13" customFormat="1" ht="18.75" customHeight="1">
      <c r="B6" s="45" t="s">
        <v>111</v>
      </c>
      <c r="C6" s="45"/>
      <c r="D6" s="108"/>
      <c r="E6" s="262"/>
      <c r="F6" s="148" t="s">
        <v>25</v>
      </c>
      <c r="G6" s="25"/>
      <c r="H6" s="256"/>
      <c r="I6" s="256"/>
    </row>
    <row r="7" spans="1:9" s="13" customFormat="1" ht="24" customHeight="1">
      <c r="A7" s="9"/>
      <c r="B7" s="16" t="s">
        <v>112</v>
      </c>
      <c r="C7" s="107"/>
      <c r="D7" s="107"/>
      <c r="E7" s="107"/>
      <c r="F7" s="148" t="s">
        <v>113</v>
      </c>
      <c r="G7" s="25"/>
      <c r="H7" s="256"/>
      <c r="I7" s="256"/>
    </row>
    <row r="8" spans="1:9" s="13" customFormat="1" ht="40.5" customHeight="1">
      <c r="A8" s="4"/>
      <c r="B8" s="45" t="s">
        <v>114</v>
      </c>
      <c r="C8" s="45"/>
      <c r="D8" s="266"/>
      <c r="E8" s="266"/>
      <c r="F8" s="148" t="s">
        <v>115</v>
      </c>
      <c r="G8" s="24"/>
      <c r="H8" s="256"/>
      <c r="I8" s="256"/>
    </row>
    <row r="9" spans="1:9" s="13" customFormat="1" ht="33" customHeight="1" thickBot="1">
      <c r="A9" s="15"/>
      <c r="B9" s="16" t="s">
        <v>34</v>
      </c>
      <c r="C9" s="108" t="s">
        <v>116</v>
      </c>
      <c r="D9" s="262"/>
      <c r="E9" s="267"/>
      <c r="F9" s="268" t="s">
        <v>117</v>
      </c>
      <c r="G9" s="17" t="s">
        <v>4</v>
      </c>
      <c r="H9" s="256"/>
      <c r="I9" s="256"/>
    </row>
    <row r="10" spans="2:9" s="13" customFormat="1" ht="27.75" customHeight="1" thickBot="1">
      <c r="B10" s="269" t="s">
        <v>118</v>
      </c>
      <c r="C10" s="270"/>
      <c r="D10" s="270"/>
      <c r="E10" s="270"/>
      <c r="F10" s="271"/>
      <c r="G10" s="272"/>
      <c r="H10" s="256"/>
      <c r="I10" s="256"/>
    </row>
    <row r="11" spans="2:9" s="13" customFormat="1" ht="30.75" customHeight="1">
      <c r="B11" s="4"/>
      <c r="C11" s="4"/>
      <c r="D11"/>
      <c r="E11"/>
      <c r="F11" s="148" t="s">
        <v>36</v>
      </c>
      <c r="G11" s="273"/>
      <c r="H11" s="256"/>
      <c r="I11" s="256"/>
    </row>
    <row r="12" spans="2:9" s="13" customFormat="1" ht="27" customHeight="1" thickBot="1">
      <c r="B12" s="4"/>
      <c r="C12" s="4"/>
      <c r="D12"/>
      <c r="E12"/>
      <c r="F12" s="148" t="s">
        <v>37</v>
      </c>
      <c r="G12" s="274"/>
      <c r="H12" s="256"/>
      <c r="I12" s="256"/>
    </row>
    <row r="13" spans="1:7" s="13" customFormat="1" ht="30.75" customHeight="1">
      <c r="A13" s="1"/>
      <c r="B13" s="132"/>
      <c r="C13" s="134"/>
      <c r="D13" s="112"/>
      <c r="E13" s="135"/>
      <c r="F13" s="146"/>
      <c r="G13" s="18"/>
    </row>
    <row r="14" spans="2:7" s="13" customFormat="1" ht="18" customHeight="1">
      <c r="B14" s="4"/>
      <c r="C14" s="4"/>
      <c r="D14"/>
      <c r="E14" s="135"/>
      <c r="F14" s="146"/>
      <c r="G14" s="18"/>
    </row>
    <row r="15" spans="2:7" s="13" customFormat="1" ht="18.75" customHeight="1">
      <c r="B15" s="4"/>
      <c r="C15" s="4"/>
      <c r="D15"/>
      <c r="E15" s="135"/>
      <c r="F15" s="146"/>
      <c r="G15" s="18"/>
    </row>
    <row r="16" spans="2:6" s="13" customFormat="1" ht="12.75">
      <c r="B16" s="5"/>
      <c r="C16" s="5"/>
      <c r="D16" s="2"/>
      <c r="E16" s="19"/>
      <c r="F16" s="20"/>
    </row>
    <row r="17" spans="1:4" s="13" customFormat="1" ht="12.75" customHeight="1" thickBot="1">
      <c r="A17" s="13" t="s">
        <v>5</v>
      </c>
      <c r="B17" s="26"/>
      <c r="C17" s="22"/>
      <c r="D17" s="26"/>
    </row>
    <row r="18" spans="2:5" s="4" customFormat="1" ht="40.5" customHeight="1">
      <c r="B18" s="283" t="s">
        <v>121</v>
      </c>
      <c r="C18" s="275" t="s">
        <v>122</v>
      </c>
      <c r="D18" s="275" t="s">
        <v>123</v>
      </c>
      <c r="E18" s="276" t="s">
        <v>124</v>
      </c>
    </row>
    <row r="19" spans="1:5" s="4" customFormat="1" ht="16.5" customHeight="1" thickBot="1">
      <c r="A19" s="4" t="s">
        <v>11</v>
      </c>
      <c r="B19" s="277">
        <v>1</v>
      </c>
      <c r="C19" s="278" t="s">
        <v>10</v>
      </c>
      <c r="D19" s="279">
        <v>3</v>
      </c>
      <c r="E19" s="280">
        <v>4</v>
      </c>
    </row>
    <row r="20" spans="1:5" s="4" customFormat="1" ht="33" customHeight="1">
      <c r="A20" s="4" t="s">
        <v>8</v>
      </c>
      <c r="B20" s="281" t="s">
        <v>125</v>
      </c>
      <c r="C20" s="31">
        <v>110</v>
      </c>
      <c r="D20" s="58">
        <v>947</v>
      </c>
      <c r="E20" s="59">
        <v>758</v>
      </c>
    </row>
    <row r="21" spans="1:5" s="13" customFormat="1" ht="18" customHeight="1">
      <c r="A21" s="4" t="s">
        <v>8</v>
      </c>
      <c r="B21" s="281" t="s">
        <v>126</v>
      </c>
      <c r="C21" s="32">
        <v>120</v>
      </c>
      <c r="D21" s="60">
        <v>29727079</v>
      </c>
      <c r="E21" s="61">
        <v>30274666</v>
      </c>
    </row>
    <row r="22" spans="1:5" s="13" customFormat="1" ht="17.25" customHeight="1">
      <c r="A22" s="4" t="s">
        <v>8</v>
      </c>
      <c r="B22" s="281" t="s">
        <v>127</v>
      </c>
      <c r="C22" s="33">
        <v>130</v>
      </c>
      <c r="D22" s="62">
        <v>5583480</v>
      </c>
      <c r="E22" s="63">
        <v>5665413</v>
      </c>
    </row>
    <row r="23" spans="1:5" s="13" customFormat="1" ht="28.5" customHeight="1">
      <c r="A23" s="4" t="s">
        <v>8</v>
      </c>
      <c r="B23" s="281" t="s">
        <v>128</v>
      </c>
      <c r="C23" s="32">
        <v>135</v>
      </c>
      <c r="D23" s="60">
        <v>0</v>
      </c>
      <c r="E23" s="61">
        <v>0</v>
      </c>
    </row>
    <row r="24" spans="1:5" s="13" customFormat="1" ht="16.5" customHeight="1">
      <c r="A24" s="4" t="s">
        <v>8</v>
      </c>
      <c r="B24" s="281" t="s">
        <v>129</v>
      </c>
      <c r="C24" s="36">
        <v>140</v>
      </c>
      <c r="D24" s="64">
        <f>(D25+D26+D27+D28)</f>
        <v>561727</v>
      </c>
      <c r="E24" s="65">
        <f>(E25+E26+E27+E28)</f>
        <v>575634</v>
      </c>
    </row>
    <row r="25" spans="1:5" s="13" customFormat="1" ht="27.75" customHeight="1">
      <c r="A25" s="4" t="s">
        <v>8</v>
      </c>
      <c r="B25" s="281" t="s">
        <v>130</v>
      </c>
      <c r="C25" s="33">
        <v>141</v>
      </c>
      <c r="D25" s="62">
        <v>463369</v>
      </c>
      <c r="E25" s="63">
        <v>466403</v>
      </c>
    </row>
    <row r="26" spans="1:5" s="13" customFormat="1" ht="19.5" customHeight="1">
      <c r="A26" s="4" t="s">
        <v>8</v>
      </c>
      <c r="B26" s="281" t="s">
        <v>131</v>
      </c>
      <c r="C26" s="33">
        <v>142</v>
      </c>
      <c r="D26" s="62">
        <v>28807</v>
      </c>
      <c r="E26" s="63">
        <v>28615</v>
      </c>
    </row>
    <row r="27" spans="1:5" s="13" customFormat="1" ht="21.75" customHeight="1">
      <c r="A27" s="4" t="s">
        <v>8</v>
      </c>
      <c r="B27" s="281" t="s">
        <v>132</v>
      </c>
      <c r="C27" s="33">
        <v>143</v>
      </c>
      <c r="D27" s="62">
        <v>3372</v>
      </c>
      <c r="E27" s="63">
        <v>3337</v>
      </c>
    </row>
    <row r="28" spans="1:5" s="13" customFormat="1" ht="18.75" customHeight="1">
      <c r="A28" s="4" t="s">
        <v>8</v>
      </c>
      <c r="B28" s="281" t="s">
        <v>133</v>
      </c>
      <c r="C28" s="33">
        <v>144</v>
      </c>
      <c r="D28" s="62">
        <v>66179</v>
      </c>
      <c r="E28" s="63">
        <v>77279</v>
      </c>
    </row>
    <row r="29" spans="1:5" s="13" customFormat="1" ht="20.25" customHeight="1">
      <c r="A29" s="4" t="s">
        <v>8</v>
      </c>
      <c r="B29" s="281" t="s">
        <v>134</v>
      </c>
      <c r="C29" s="33">
        <v>145</v>
      </c>
      <c r="D29" s="62">
        <v>180195</v>
      </c>
      <c r="E29" s="63">
        <v>259447</v>
      </c>
    </row>
    <row r="30" spans="1:5" s="13" customFormat="1" ht="18.75" customHeight="1" thickBot="1">
      <c r="A30" s="4" t="s">
        <v>8</v>
      </c>
      <c r="B30" s="281" t="s">
        <v>135</v>
      </c>
      <c r="C30" s="34">
        <v>150</v>
      </c>
      <c r="D30" s="66">
        <v>1673234</v>
      </c>
      <c r="E30" s="67">
        <v>1536085</v>
      </c>
    </row>
    <row r="31" spans="1:5" s="13" customFormat="1" ht="26.25" customHeight="1" thickBot="1">
      <c r="A31" s="4" t="s">
        <v>8</v>
      </c>
      <c r="B31" s="281" t="s">
        <v>136</v>
      </c>
      <c r="C31" s="35">
        <v>190</v>
      </c>
      <c r="D31" s="68">
        <f>(D20+D21+D22+D23+D24+D29+D30)</f>
        <v>37726662</v>
      </c>
      <c r="E31" s="69">
        <f>(E20+E21+E22+E23+E24+E29+E30)</f>
        <v>38312003</v>
      </c>
    </row>
    <row r="32" spans="1:4" s="13" customFormat="1" ht="14.25" thickBot="1">
      <c r="A32" s="4"/>
      <c r="B32" s="6"/>
      <c r="C32" s="7"/>
      <c r="D32" s="7"/>
    </row>
    <row r="33" spans="1:5" s="13" customFormat="1" ht="41.25" customHeight="1">
      <c r="A33" s="4"/>
      <c r="B33" s="282" t="s">
        <v>121</v>
      </c>
      <c r="C33" s="275" t="s">
        <v>122</v>
      </c>
      <c r="D33" s="275" t="s">
        <v>123</v>
      </c>
      <c r="E33" s="276" t="s">
        <v>124</v>
      </c>
    </row>
    <row r="34" spans="1:5" s="13" customFormat="1" ht="18.75" customHeight="1" thickBot="1">
      <c r="A34" s="4" t="s">
        <v>11</v>
      </c>
      <c r="B34" s="97">
        <v>1</v>
      </c>
      <c r="C34" s="98" t="s">
        <v>10</v>
      </c>
      <c r="D34" s="94">
        <v>3</v>
      </c>
      <c r="E34" s="99">
        <v>4</v>
      </c>
    </row>
    <row r="35" spans="1:5" s="13" customFormat="1" ht="33" customHeight="1">
      <c r="A35" s="13" t="s">
        <v>8</v>
      </c>
      <c r="B35" s="281" t="s">
        <v>137</v>
      </c>
      <c r="C35" s="38">
        <v>210</v>
      </c>
      <c r="D35" s="70">
        <f>(D36+D37+D38+D39+D40+D41)</f>
        <v>1226059</v>
      </c>
      <c r="E35" s="71">
        <f>(E36+E37+E38+E39+E40+E41)</f>
        <v>1191778</v>
      </c>
    </row>
    <row r="36" spans="1:5" s="13" customFormat="1" ht="42" customHeight="1">
      <c r="A36" s="13" t="s">
        <v>8</v>
      </c>
      <c r="B36" s="281" t="s">
        <v>138</v>
      </c>
      <c r="C36" s="39">
        <v>211</v>
      </c>
      <c r="D36" s="62">
        <v>901149</v>
      </c>
      <c r="E36" s="63">
        <v>853510</v>
      </c>
    </row>
    <row r="37" spans="1:5" s="13" customFormat="1" ht="27" customHeight="1">
      <c r="A37" s="13" t="s">
        <v>8</v>
      </c>
      <c r="B37" s="281" t="s">
        <v>139</v>
      </c>
      <c r="C37" s="39">
        <v>213</v>
      </c>
      <c r="D37" s="62">
        <v>73</v>
      </c>
      <c r="E37" s="63">
        <v>73</v>
      </c>
    </row>
    <row r="38" spans="1:5" s="13" customFormat="1" ht="18.75" customHeight="1">
      <c r="A38" s="13" t="s">
        <v>8</v>
      </c>
      <c r="B38" s="281" t="s">
        <v>140</v>
      </c>
      <c r="C38" s="39">
        <v>214</v>
      </c>
      <c r="D38" s="62">
        <v>23691</v>
      </c>
      <c r="E38" s="63">
        <v>19465</v>
      </c>
    </row>
    <row r="39" spans="1:5" s="13" customFormat="1" ht="17.25" customHeight="1">
      <c r="A39" s="13" t="s">
        <v>8</v>
      </c>
      <c r="B39" s="281" t="s">
        <v>141</v>
      </c>
      <c r="C39" s="39">
        <v>215</v>
      </c>
      <c r="D39" s="62">
        <v>0</v>
      </c>
      <c r="E39" s="63">
        <v>0</v>
      </c>
    </row>
    <row r="40" spans="1:5" s="13" customFormat="1" ht="16.5" customHeight="1">
      <c r="A40" s="13" t="s">
        <v>8</v>
      </c>
      <c r="B40" s="281" t="s">
        <v>142</v>
      </c>
      <c r="C40" s="39">
        <v>216</v>
      </c>
      <c r="D40" s="62">
        <v>301145</v>
      </c>
      <c r="E40" s="63">
        <v>318729</v>
      </c>
    </row>
    <row r="41" spans="1:5" s="13" customFormat="1" ht="18" customHeight="1">
      <c r="A41" s="13" t="s">
        <v>8</v>
      </c>
      <c r="B41" s="281" t="s">
        <v>143</v>
      </c>
      <c r="C41" s="39">
        <v>217</v>
      </c>
      <c r="D41" s="62">
        <v>1</v>
      </c>
      <c r="E41" s="63">
        <v>1</v>
      </c>
    </row>
    <row r="42" spans="1:5" s="13" customFormat="1" ht="31.5" customHeight="1">
      <c r="A42" s="13" t="s">
        <v>8</v>
      </c>
      <c r="B42" s="281" t="s">
        <v>144</v>
      </c>
      <c r="C42" s="39">
        <v>220</v>
      </c>
      <c r="D42" s="62">
        <v>2502153</v>
      </c>
      <c r="E42" s="63">
        <v>2273348</v>
      </c>
    </row>
    <row r="43" spans="1:5" s="13" customFormat="1" ht="43.5" customHeight="1">
      <c r="A43" s="13" t="s">
        <v>8</v>
      </c>
      <c r="B43" s="281" t="s">
        <v>145</v>
      </c>
      <c r="C43" s="40">
        <v>230</v>
      </c>
      <c r="D43" s="64">
        <f>(D44+D45+D46)</f>
        <v>34449</v>
      </c>
      <c r="E43" s="65">
        <f>(E44+E45+E46)</f>
        <v>23016</v>
      </c>
    </row>
    <row r="44" spans="1:5" s="13" customFormat="1" ht="24" customHeight="1">
      <c r="A44" s="13" t="s">
        <v>8</v>
      </c>
      <c r="B44" s="281" t="s">
        <v>146</v>
      </c>
      <c r="C44" s="41">
        <v>231</v>
      </c>
      <c r="D44" s="62"/>
      <c r="E44" s="63">
        <v>0</v>
      </c>
    </row>
    <row r="45" spans="1:5" s="13" customFormat="1" ht="15.75" customHeight="1">
      <c r="A45" s="13" t="s">
        <v>8</v>
      </c>
      <c r="B45" s="281" t="s">
        <v>147</v>
      </c>
      <c r="C45" s="39">
        <v>232</v>
      </c>
      <c r="D45" s="62">
        <v>15802</v>
      </c>
      <c r="E45" s="63">
        <v>1701</v>
      </c>
    </row>
    <row r="46" spans="1:5" s="13" customFormat="1" ht="15.75" customHeight="1">
      <c r="A46" s="13" t="s">
        <v>8</v>
      </c>
      <c r="B46" s="281" t="s">
        <v>148</v>
      </c>
      <c r="C46" s="39">
        <v>233</v>
      </c>
      <c r="D46" s="62">
        <v>18647</v>
      </c>
      <c r="E46" s="63">
        <v>21315</v>
      </c>
    </row>
    <row r="47" spans="1:5" s="13" customFormat="1" ht="42" customHeight="1">
      <c r="A47" s="13" t="s">
        <v>8</v>
      </c>
      <c r="B47" s="281" t="s">
        <v>145</v>
      </c>
      <c r="C47" s="40">
        <v>240</v>
      </c>
      <c r="D47" s="64">
        <f>(D48+D49+D50)</f>
        <v>1417679</v>
      </c>
      <c r="E47" s="65">
        <f>(E48+E49+E50)</f>
        <v>1250085</v>
      </c>
    </row>
    <row r="48" spans="1:5" s="13" customFormat="1" ht="26.25" customHeight="1">
      <c r="A48" s="13" t="s">
        <v>8</v>
      </c>
      <c r="B48" s="281" t="s">
        <v>149</v>
      </c>
      <c r="C48" s="39">
        <v>241</v>
      </c>
      <c r="D48" s="62">
        <v>1054668</v>
      </c>
      <c r="E48" s="63">
        <v>797828</v>
      </c>
    </row>
    <row r="49" spans="1:5" s="13" customFormat="1" ht="18.75" customHeight="1">
      <c r="A49" s="13" t="s">
        <v>8</v>
      </c>
      <c r="B49" s="281" t="s">
        <v>150</v>
      </c>
      <c r="C49" s="39">
        <v>242</v>
      </c>
      <c r="D49" s="60">
        <v>149490</v>
      </c>
      <c r="E49" s="61">
        <v>180971</v>
      </c>
    </row>
    <row r="50" spans="1:5" s="13" customFormat="1" ht="17.25" customHeight="1">
      <c r="A50" s="13" t="s">
        <v>8</v>
      </c>
      <c r="B50" s="281" t="s">
        <v>148</v>
      </c>
      <c r="C50" s="39">
        <v>243</v>
      </c>
      <c r="D50" s="60">
        <v>213521</v>
      </c>
      <c r="E50" s="61">
        <v>271286</v>
      </c>
    </row>
    <row r="51" spans="1:5" s="13" customFormat="1" ht="18" customHeight="1">
      <c r="A51" s="13" t="s">
        <v>8</v>
      </c>
      <c r="B51" s="281" t="s">
        <v>151</v>
      </c>
      <c r="C51" s="39">
        <v>250</v>
      </c>
      <c r="D51" s="60">
        <v>59973</v>
      </c>
      <c r="E51" s="61">
        <v>44963</v>
      </c>
    </row>
    <row r="52" spans="1:5" s="13" customFormat="1" ht="19.5" customHeight="1">
      <c r="A52" s="13" t="s">
        <v>8</v>
      </c>
      <c r="B52" s="281" t="s">
        <v>152</v>
      </c>
      <c r="C52" s="41">
        <v>260</v>
      </c>
      <c r="D52" s="60">
        <v>398560</v>
      </c>
      <c r="E52" s="61">
        <v>158868</v>
      </c>
    </row>
    <row r="53" spans="1:5" s="13" customFormat="1" ht="20.25" customHeight="1" thickBot="1">
      <c r="A53" s="13" t="s">
        <v>8</v>
      </c>
      <c r="B53" s="281" t="s">
        <v>153</v>
      </c>
      <c r="C53" s="41">
        <v>270</v>
      </c>
      <c r="D53" s="72">
        <v>653</v>
      </c>
      <c r="E53" s="73">
        <v>1702</v>
      </c>
    </row>
    <row r="54" spans="1:5" s="13" customFormat="1" ht="18.75" customHeight="1" thickBot="1">
      <c r="A54" s="13" t="s">
        <v>8</v>
      </c>
      <c r="B54" s="281" t="s">
        <v>154</v>
      </c>
      <c r="C54" s="42">
        <v>290</v>
      </c>
      <c r="D54" s="68">
        <f>(D35+D42+D43+D47+D51+D52+D53)</f>
        <v>5639526</v>
      </c>
      <c r="E54" s="69">
        <f>(E35+E42+E43+E47+E51+E52+E53)</f>
        <v>4943760</v>
      </c>
    </row>
    <row r="55" spans="1:5" s="13" customFormat="1" ht="18.75" customHeight="1" thickBot="1">
      <c r="A55" s="13" t="s">
        <v>8</v>
      </c>
      <c r="B55" s="281" t="s">
        <v>155</v>
      </c>
      <c r="C55" s="42">
        <v>300</v>
      </c>
      <c r="D55" s="68">
        <f>(D31+D54)</f>
        <v>43366188</v>
      </c>
      <c r="E55" s="69">
        <f>(E31+E54)</f>
        <v>43255763</v>
      </c>
    </row>
    <row r="56" spans="1:5" s="13" customFormat="1" ht="13.5" thickBot="1">
      <c r="A56" s="5"/>
      <c r="B56" s="88"/>
      <c r="C56" s="89"/>
      <c r="D56" s="90"/>
      <c r="E56" s="91"/>
    </row>
    <row r="57" spans="1:5" s="13" customFormat="1" ht="38.25" customHeight="1">
      <c r="A57" s="4"/>
      <c r="B57" s="282" t="s">
        <v>156</v>
      </c>
      <c r="C57" s="275" t="s">
        <v>122</v>
      </c>
      <c r="D57" s="275" t="s">
        <v>123</v>
      </c>
      <c r="E57" s="276" t="s">
        <v>124</v>
      </c>
    </row>
    <row r="58" spans="1:5" s="13" customFormat="1" ht="18" customHeight="1" thickBot="1">
      <c r="A58" s="4" t="s">
        <v>11</v>
      </c>
      <c r="B58" s="97">
        <v>1</v>
      </c>
      <c r="C58" s="98" t="s">
        <v>10</v>
      </c>
      <c r="D58" s="100">
        <v>3</v>
      </c>
      <c r="E58" s="99">
        <v>4</v>
      </c>
    </row>
    <row r="59" spans="1:5" s="13" customFormat="1" ht="29.25" customHeight="1">
      <c r="A59" s="4" t="s">
        <v>8</v>
      </c>
      <c r="B59" s="281" t="s">
        <v>157</v>
      </c>
      <c r="C59" s="37">
        <v>410</v>
      </c>
      <c r="D59" s="58">
        <v>1297779</v>
      </c>
      <c r="E59" s="59">
        <v>1297779</v>
      </c>
    </row>
    <row r="60" spans="1:5" s="13" customFormat="1" ht="16.5" customHeight="1">
      <c r="A60" s="4" t="s">
        <v>8</v>
      </c>
      <c r="B60" s="281" t="s">
        <v>158</v>
      </c>
      <c r="C60" s="39">
        <v>420</v>
      </c>
      <c r="D60" s="60">
        <v>5639535</v>
      </c>
      <c r="E60" s="61">
        <v>5622007</v>
      </c>
    </row>
    <row r="61" spans="1:5" s="13" customFormat="1" ht="12.75" customHeight="1">
      <c r="A61" s="4" t="s">
        <v>8</v>
      </c>
      <c r="B61" s="281" t="s">
        <v>159</v>
      </c>
      <c r="C61" s="39">
        <v>430</v>
      </c>
      <c r="D61" s="60">
        <v>64889</v>
      </c>
      <c r="E61" s="61">
        <v>64889</v>
      </c>
    </row>
    <row r="62" spans="1:5" s="13" customFormat="1" ht="29.25" customHeight="1">
      <c r="A62" s="4" t="s">
        <v>8</v>
      </c>
      <c r="B62" s="281" t="s">
        <v>160</v>
      </c>
      <c r="C62" s="39">
        <v>440</v>
      </c>
      <c r="D62" s="74">
        <v>0</v>
      </c>
      <c r="E62" s="75">
        <v>0</v>
      </c>
    </row>
    <row r="63" spans="1:5" s="13" customFormat="1" ht="27" customHeight="1">
      <c r="A63" s="4" t="s">
        <v>8</v>
      </c>
      <c r="B63" s="281" t="s">
        <v>161</v>
      </c>
      <c r="C63" s="39">
        <v>460</v>
      </c>
      <c r="D63" s="60">
        <v>5230699</v>
      </c>
      <c r="E63" s="61">
        <v>5192899</v>
      </c>
    </row>
    <row r="64" spans="1:5" s="13" customFormat="1" ht="27.75" customHeight="1" thickBot="1">
      <c r="A64" s="4" t="s">
        <v>8</v>
      </c>
      <c r="B64" s="281" t="s">
        <v>162</v>
      </c>
      <c r="C64" s="39">
        <v>470</v>
      </c>
      <c r="D64" s="76" t="s">
        <v>6</v>
      </c>
      <c r="E64" s="61">
        <v>106735</v>
      </c>
    </row>
    <row r="65" spans="1:5" s="13" customFormat="1" ht="19.5" customHeight="1" thickBot="1">
      <c r="A65" s="4" t="s">
        <v>8</v>
      </c>
      <c r="B65" s="281" t="s">
        <v>163</v>
      </c>
      <c r="C65" s="43">
        <v>490</v>
      </c>
      <c r="D65" s="68">
        <f>(D59+D60+D61-D62+D63)</f>
        <v>12232902</v>
      </c>
      <c r="E65" s="69">
        <f>(E59+E60+E61-E62+E63+E64)</f>
        <v>12284309</v>
      </c>
    </row>
    <row r="66" spans="1:5" s="13" customFormat="1" ht="29.25" customHeight="1">
      <c r="A66" s="4" t="s">
        <v>8</v>
      </c>
      <c r="B66" s="281" t="s">
        <v>164</v>
      </c>
      <c r="C66" s="40">
        <v>510</v>
      </c>
      <c r="D66" s="77">
        <f>(D67+D68)</f>
        <v>11343885</v>
      </c>
      <c r="E66" s="78">
        <f>(E67+E68)</f>
        <v>8289224</v>
      </c>
    </row>
    <row r="67" spans="1:5" s="13" customFormat="1" ht="23.25" customHeight="1">
      <c r="A67" s="4" t="s">
        <v>8</v>
      </c>
      <c r="B67" s="281" t="s">
        <v>165</v>
      </c>
      <c r="C67" s="39">
        <v>511</v>
      </c>
      <c r="D67" s="79">
        <v>6296803</v>
      </c>
      <c r="E67" s="80">
        <v>5750429</v>
      </c>
    </row>
    <row r="68" spans="1:5" s="13" customFormat="1" ht="13.5" customHeight="1">
      <c r="A68" s="4" t="s">
        <v>8</v>
      </c>
      <c r="B68" s="281" t="s">
        <v>166</v>
      </c>
      <c r="C68" s="39">
        <v>512</v>
      </c>
      <c r="D68" s="79">
        <v>5047082</v>
      </c>
      <c r="E68" s="80">
        <v>2538795</v>
      </c>
    </row>
    <row r="69" spans="1:5" s="13" customFormat="1" ht="16.5" customHeight="1">
      <c r="A69" s="4" t="s">
        <v>8</v>
      </c>
      <c r="B69" s="281" t="s">
        <v>167</v>
      </c>
      <c r="C69" s="39">
        <v>515</v>
      </c>
      <c r="D69" s="79">
        <v>493472</v>
      </c>
      <c r="E69" s="80">
        <v>720233</v>
      </c>
    </row>
    <row r="70" spans="1:5" s="13" customFormat="1" ht="17.25" customHeight="1" thickBot="1">
      <c r="A70" s="4" t="s">
        <v>8</v>
      </c>
      <c r="B70" s="281" t="s">
        <v>168</v>
      </c>
      <c r="C70" s="41">
        <v>520</v>
      </c>
      <c r="D70" s="81">
        <v>3769502</v>
      </c>
      <c r="E70" s="82">
        <v>3738542</v>
      </c>
    </row>
    <row r="71" spans="1:5" s="13" customFormat="1" ht="20.25" customHeight="1" thickBot="1">
      <c r="A71" s="4" t="s">
        <v>8</v>
      </c>
      <c r="B71" s="281" t="s">
        <v>169</v>
      </c>
      <c r="C71" s="43">
        <v>590</v>
      </c>
      <c r="D71" s="68">
        <f>(D66+D69+D70)</f>
        <v>15606859</v>
      </c>
      <c r="E71" s="69">
        <f>(E66+E69+E70)</f>
        <v>12747999</v>
      </c>
    </row>
    <row r="72" spans="1:5" s="13" customFormat="1" ht="30.75" customHeight="1">
      <c r="A72" s="4" t="s">
        <v>8</v>
      </c>
      <c r="B72" s="281" t="s">
        <v>170</v>
      </c>
      <c r="C72" s="38">
        <v>610</v>
      </c>
      <c r="D72" s="70">
        <f>(D73+D74)</f>
        <v>8074234</v>
      </c>
      <c r="E72" s="71">
        <f>(E73+E74)</f>
        <v>11789477</v>
      </c>
    </row>
    <row r="73" spans="1:5" s="13" customFormat="1" ht="24" customHeight="1">
      <c r="A73" s="4" t="s">
        <v>8</v>
      </c>
      <c r="B73" s="281" t="s">
        <v>171</v>
      </c>
      <c r="C73" s="39">
        <v>611</v>
      </c>
      <c r="D73" s="60">
        <v>4046301</v>
      </c>
      <c r="E73" s="61">
        <v>5238487</v>
      </c>
    </row>
    <row r="74" spans="1:5" s="13" customFormat="1" ht="15" customHeight="1">
      <c r="A74" s="4" t="s">
        <v>8</v>
      </c>
      <c r="B74" s="281" t="s">
        <v>172</v>
      </c>
      <c r="C74" s="39">
        <v>612</v>
      </c>
      <c r="D74" s="60">
        <v>4027933</v>
      </c>
      <c r="E74" s="61">
        <v>6550990</v>
      </c>
    </row>
    <row r="75" spans="1:5" s="13" customFormat="1" ht="17.25" customHeight="1">
      <c r="A75" s="4" t="s">
        <v>8</v>
      </c>
      <c r="B75" s="281" t="s">
        <v>173</v>
      </c>
      <c r="C75" s="40">
        <v>620</v>
      </c>
      <c r="D75" s="64">
        <f>(D76+D77+D78+D79+D80+D81)</f>
        <v>6749261</v>
      </c>
      <c r="E75" s="65">
        <f>(E76+E77+E78+E79+E80+E81)</f>
        <v>5740339</v>
      </c>
    </row>
    <row r="76" spans="1:5" s="13" customFormat="1" ht="25.5" customHeight="1">
      <c r="A76" s="4" t="s">
        <v>8</v>
      </c>
      <c r="B76" s="281" t="s">
        <v>174</v>
      </c>
      <c r="C76" s="39">
        <v>621</v>
      </c>
      <c r="D76" s="60">
        <v>5366946</v>
      </c>
      <c r="E76" s="61">
        <v>4557886</v>
      </c>
    </row>
    <row r="77" spans="1:5" s="13" customFormat="1" ht="19.5" customHeight="1">
      <c r="A77" s="4" t="s">
        <v>8</v>
      </c>
      <c r="B77" s="281" t="s">
        <v>175</v>
      </c>
      <c r="C77" s="39">
        <v>622</v>
      </c>
      <c r="D77" s="60">
        <v>332228</v>
      </c>
      <c r="E77" s="61">
        <v>269523</v>
      </c>
    </row>
    <row r="78" spans="1:5" s="13" customFormat="1" ht="27" customHeight="1">
      <c r="A78" s="4" t="s">
        <v>8</v>
      </c>
      <c r="B78" s="281" t="s">
        <v>176</v>
      </c>
      <c r="C78" s="39">
        <v>623</v>
      </c>
      <c r="D78" s="60">
        <v>154426</v>
      </c>
      <c r="E78" s="61">
        <v>169899</v>
      </c>
    </row>
    <row r="79" spans="1:5" s="13" customFormat="1" ht="28.5" customHeight="1">
      <c r="A79" s="4" t="s">
        <v>8</v>
      </c>
      <c r="B79" s="281" t="s">
        <v>177</v>
      </c>
      <c r="C79" s="39">
        <v>624</v>
      </c>
      <c r="D79" s="60">
        <v>73355</v>
      </c>
      <c r="E79" s="61">
        <v>59192</v>
      </c>
    </row>
    <row r="80" spans="1:5" s="13" customFormat="1" ht="18.75" customHeight="1">
      <c r="A80" s="4" t="s">
        <v>8</v>
      </c>
      <c r="B80" s="281" t="s">
        <v>178</v>
      </c>
      <c r="C80" s="39">
        <v>625</v>
      </c>
      <c r="D80" s="60">
        <v>318118</v>
      </c>
      <c r="E80" s="61">
        <v>207401</v>
      </c>
    </row>
    <row r="81" spans="1:5" s="13" customFormat="1" ht="17.25" customHeight="1">
      <c r="A81" s="4" t="s">
        <v>8</v>
      </c>
      <c r="B81" s="281" t="s">
        <v>179</v>
      </c>
      <c r="C81" s="39">
        <v>626</v>
      </c>
      <c r="D81" s="60">
        <v>504188</v>
      </c>
      <c r="E81" s="61">
        <f>476436+2</f>
        <v>476438</v>
      </c>
    </row>
    <row r="82" spans="1:5" s="13" customFormat="1" ht="29.25" customHeight="1">
      <c r="A82" s="4" t="s">
        <v>8</v>
      </c>
      <c r="B82" s="281" t="s">
        <v>180</v>
      </c>
      <c r="C82" s="39">
        <v>630</v>
      </c>
      <c r="D82" s="60">
        <v>82840</v>
      </c>
      <c r="E82" s="61">
        <v>85532</v>
      </c>
    </row>
    <row r="83" spans="1:5" s="13" customFormat="1" ht="16.5" customHeight="1">
      <c r="A83" s="4" t="s">
        <v>8</v>
      </c>
      <c r="B83" s="281" t="s">
        <v>181</v>
      </c>
      <c r="C83" s="41">
        <v>640</v>
      </c>
      <c r="D83" s="60">
        <v>334928</v>
      </c>
      <c r="E83" s="61">
        <v>344431</v>
      </c>
    </row>
    <row r="84" spans="1:5" s="13" customFormat="1" ht="15.75" customHeight="1">
      <c r="A84" s="4" t="s">
        <v>8</v>
      </c>
      <c r="B84" s="281" t="s">
        <v>182</v>
      </c>
      <c r="C84" s="41">
        <v>650</v>
      </c>
      <c r="D84" s="60">
        <v>285164</v>
      </c>
      <c r="E84" s="61">
        <v>263676</v>
      </c>
    </row>
    <row r="85" spans="1:5" s="13" customFormat="1" ht="15.75" customHeight="1" thickBot="1">
      <c r="A85" s="4" t="s">
        <v>8</v>
      </c>
      <c r="B85" s="281" t="s">
        <v>183</v>
      </c>
      <c r="C85" s="41">
        <v>660</v>
      </c>
      <c r="D85" s="60">
        <v>0</v>
      </c>
      <c r="E85" s="61">
        <v>0</v>
      </c>
    </row>
    <row r="86" spans="1:5" s="13" customFormat="1" ht="17.25" customHeight="1" thickBot="1">
      <c r="A86" s="4" t="s">
        <v>8</v>
      </c>
      <c r="B86" s="281" t="s">
        <v>184</v>
      </c>
      <c r="C86" s="42">
        <v>690</v>
      </c>
      <c r="D86" s="68">
        <f>(D72+D75+D82+D83+D84+D85)</f>
        <v>15526427</v>
      </c>
      <c r="E86" s="69">
        <f>(E72+E75+E82+E83+E84+E85)</f>
        <v>18223455</v>
      </c>
    </row>
    <row r="87" spans="1:5" s="13" customFormat="1" ht="17.25" customHeight="1" thickBot="1">
      <c r="A87" s="4" t="s">
        <v>8</v>
      </c>
      <c r="B87" s="281" t="s">
        <v>185</v>
      </c>
      <c r="C87" s="44">
        <v>700</v>
      </c>
      <c r="D87" s="83">
        <f>(D65+D71+D86)</f>
        <v>43366188</v>
      </c>
      <c r="E87" s="84">
        <f>(E65+E71+E86)</f>
        <v>43255763</v>
      </c>
    </row>
    <row r="88" spans="1:6" s="13" customFormat="1" ht="32.25" customHeight="1" thickBot="1">
      <c r="A88" s="4"/>
      <c r="B88" s="86"/>
      <c r="C88" s="92" t="s">
        <v>198</v>
      </c>
      <c r="D88" s="2"/>
      <c r="E88" s="2"/>
      <c r="F88" s="87"/>
    </row>
    <row r="89" spans="1:5" s="13" customFormat="1" ht="37.5" customHeight="1">
      <c r="A89" s="4"/>
      <c r="B89" s="284" t="s">
        <v>64</v>
      </c>
      <c r="C89" s="275" t="s">
        <v>122</v>
      </c>
      <c r="D89" s="275" t="s">
        <v>123</v>
      </c>
      <c r="E89" s="276" t="s">
        <v>124</v>
      </c>
    </row>
    <row r="90" spans="1:5" s="13" customFormat="1" ht="18.75" customHeight="1" thickBot="1">
      <c r="A90" s="4" t="s">
        <v>11</v>
      </c>
      <c r="B90" s="101">
        <v>1</v>
      </c>
      <c r="C90" s="98" t="s">
        <v>10</v>
      </c>
      <c r="D90" s="102">
        <v>3</v>
      </c>
      <c r="E90" s="95">
        <v>4</v>
      </c>
    </row>
    <row r="91" spans="1:5" s="13" customFormat="1" ht="21" customHeight="1">
      <c r="A91" s="4" t="s">
        <v>8</v>
      </c>
      <c r="B91" s="285" t="s">
        <v>186</v>
      </c>
      <c r="C91" s="104">
        <v>901</v>
      </c>
      <c r="D91" s="58">
        <v>708393</v>
      </c>
      <c r="E91" s="59">
        <v>746041</v>
      </c>
    </row>
    <row r="92" spans="1:5" s="13" customFormat="1" ht="21" customHeight="1">
      <c r="A92" s="4" t="s">
        <v>8</v>
      </c>
      <c r="B92" s="285" t="s">
        <v>187</v>
      </c>
      <c r="C92" s="105">
        <v>911</v>
      </c>
      <c r="D92" s="60">
        <v>77378</v>
      </c>
      <c r="E92" s="61">
        <v>77378</v>
      </c>
    </row>
    <row r="93" spans="1:5" s="13" customFormat="1" ht="31.5" customHeight="1">
      <c r="A93" s="4" t="s">
        <v>8</v>
      </c>
      <c r="B93" s="285" t="s">
        <v>188</v>
      </c>
      <c r="C93" s="105">
        <v>902</v>
      </c>
      <c r="D93" s="60">
        <v>44995</v>
      </c>
      <c r="E93" s="61">
        <v>70354</v>
      </c>
    </row>
    <row r="94" spans="1:5" s="13" customFormat="1" ht="18" customHeight="1">
      <c r="A94" s="4" t="s">
        <v>8</v>
      </c>
      <c r="B94" s="285" t="s">
        <v>189</v>
      </c>
      <c r="C94" s="105">
        <v>903</v>
      </c>
      <c r="D94" s="60">
        <v>23691</v>
      </c>
      <c r="E94" s="61">
        <v>8613</v>
      </c>
    </row>
    <row r="95" spans="1:5" s="13" customFormat="1" ht="31.5" customHeight="1">
      <c r="A95" s="4" t="s">
        <v>8</v>
      </c>
      <c r="B95" s="285" t="s">
        <v>190</v>
      </c>
      <c r="C95" s="105">
        <v>904</v>
      </c>
      <c r="D95" s="60">
        <v>160951</v>
      </c>
      <c r="E95" s="61">
        <v>164944</v>
      </c>
    </row>
    <row r="96" spans="1:5" s="13" customFormat="1" ht="26.25" customHeight="1">
      <c r="A96" s="4" t="s">
        <v>8</v>
      </c>
      <c r="B96" s="285" t="s">
        <v>191</v>
      </c>
      <c r="C96" s="105">
        <v>905</v>
      </c>
      <c r="D96" s="60">
        <v>0</v>
      </c>
      <c r="E96" s="61">
        <v>16722955</v>
      </c>
    </row>
    <row r="97" spans="1:5" s="13" customFormat="1" ht="30.75" customHeight="1">
      <c r="A97" s="4" t="s">
        <v>8</v>
      </c>
      <c r="B97" s="285" t="s">
        <v>192</v>
      </c>
      <c r="C97" s="105">
        <v>906</v>
      </c>
      <c r="D97" s="60">
        <v>15854001</v>
      </c>
      <c r="E97" s="61">
        <v>10247</v>
      </c>
    </row>
    <row r="98" spans="1:5" s="13" customFormat="1" ht="15.75" customHeight="1">
      <c r="A98" s="4" t="s">
        <v>8</v>
      </c>
      <c r="B98" s="285" t="s">
        <v>193</v>
      </c>
      <c r="C98" s="105">
        <v>907</v>
      </c>
      <c r="D98" s="60">
        <v>10717</v>
      </c>
      <c r="E98" s="61">
        <v>1615</v>
      </c>
    </row>
    <row r="99" spans="1:5" s="13" customFormat="1" ht="28.5" customHeight="1">
      <c r="A99" s="4" t="s">
        <v>8</v>
      </c>
      <c r="B99" s="285" t="s">
        <v>194</v>
      </c>
      <c r="C99" s="105">
        <v>908</v>
      </c>
      <c r="D99" s="60">
        <v>1493</v>
      </c>
      <c r="E99" s="61">
        <v>1615</v>
      </c>
    </row>
    <row r="100" spans="1:5" s="13" customFormat="1" ht="18.75" customHeight="1" thickBot="1">
      <c r="A100" s="4" t="s">
        <v>8</v>
      </c>
      <c r="B100" s="286" t="s">
        <v>195</v>
      </c>
      <c r="C100" s="106">
        <v>909</v>
      </c>
      <c r="D100" s="85">
        <v>64638</v>
      </c>
      <c r="E100" s="73">
        <v>101951</v>
      </c>
    </row>
    <row r="101" spans="1:6" s="13" customFormat="1" ht="22.5" customHeight="1" thickBot="1">
      <c r="A101" s="4"/>
      <c r="B101" s="28"/>
      <c r="C101" s="93" t="s">
        <v>197</v>
      </c>
      <c r="D101" s="29"/>
      <c r="E101" s="30"/>
      <c r="F101" s="30"/>
    </row>
    <row r="102" spans="1:5" s="13" customFormat="1" ht="35.25" customHeight="1">
      <c r="A102" s="4"/>
      <c r="B102" s="284" t="s">
        <v>64</v>
      </c>
      <c r="C102" s="275" t="s">
        <v>122</v>
      </c>
      <c r="D102" s="275" t="s">
        <v>123</v>
      </c>
      <c r="E102" s="276" t="s">
        <v>124</v>
      </c>
    </row>
    <row r="103" spans="1:5" s="13" customFormat="1" ht="15.75" customHeight="1" thickBot="1">
      <c r="A103" s="4" t="s">
        <v>11</v>
      </c>
      <c r="B103" s="101">
        <v>1</v>
      </c>
      <c r="C103" s="103" t="s">
        <v>10</v>
      </c>
      <c r="D103" s="102">
        <v>3</v>
      </c>
      <c r="E103" s="95">
        <v>4</v>
      </c>
    </row>
    <row r="104" spans="1:5" s="13" customFormat="1" ht="18.75" customHeight="1" thickBot="1">
      <c r="A104" s="4" t="s">
        <v>8</v>
      </c>
      <c r="B104" s="287" t="s">
        <v>196</v>
      </c>
      <c r="C104" s="56">
        <v>1000</v>
      </c>
      <c r="D104" s="68">
        <f>(D20+D21+D22+D23+D24+D29+D30+D35+D42+D43+D47+D51+D52+D53-D66-D69-D70-D72-D75-D82-D84-D85)</f>
        <v>12567830</v>
      </c>
      <c r="E104" s="69">
        <f>(E20+E21+E22+E23+E24+E29+E30+E35+E42+E43+E47+E51+E52+E53-E66-E69-E70-E72-E75-E82-E84-E85)</f>
        <v>12628740</v>
      </c>
    </row>
    <row r="105" spans="2:6" ht="15.75" customHeight="1">
      <c r="B105" s="10"/>
      <c r="C105" s="10"/>
      <c r="D105" s="23"/>
      <c r="E105" s="10"/>
      <c r="F105" s="10"/>
    </row>
    <row r="106" spans="2:7" ht="15.75" customHeight="1">
      <c r="B106" s="51" t="s">
        <v>102</v>
      </c>
      <c r="C106" s="111"/>
      <c r="D106" s="51" t="s">
        <v>103</v>
      </c>
      <c r="E106" s="111"/>
      <c r="F106" s="51" t="s">
        <v>104</v>
      </c>
      <c r="G106" s="51"/>
    </row>
    <row r="107" spans="2:7" ht="15.75" customHeight="1">
      <c r="B107" s="248" t="s">
        <v>105</v>
      </c>
      <c r="C107" s="111"/>
      <c r="D107" s="248" t="s">
        <v>106</v>
      </c>
      <c r="E107" s="248"/>
      <c r="F107" s="112"/>
      <c r="G107" s="226"/>
    </row>
    <row r="108" spans="2:7" ht="15.75" customHeight="1">
      <c r="B108" s="249" t="s">
        <v>107</v>
      </c>
      <c r="C108" s="111"/>
      <c r="D108" s="250"/>
      <c r="E108" s="250"/>
      <c r="F108" s="112"/>
      <c r="G108" s="226"/>
    </row>
    <row r="109" spans="2:6" ht="15.75" customHeight="1">
      <c r="B109" s="10"/>
      <c r="C109" s="10"/>
      <c r="D109" s="23"/>
      <c r="E109" s="10"/>
      <c r="F109" s="10"/>
    </row>
    <row r="110" spans="2:7" s="1" customFormat="1" ht="12.75">
      <c r="B110" s="46"/>
      <c r="C110" s="47"/>
      <c r="D110" s="21"/>
      <c r="E110" s="21"/>
      <c r="F110" s="10"/>
      <c r="G110" s="48"/>
    </row>
    <row r="111" spans="2:7" s="13" customFormat="1" ht="12.75">
      <c r="B111" s="51"/>
      <c r="C111" s="51"/>
      <c r="D111" s="51"/>
      <c r="E111" s="51"/>
      <c r="F111" s="51"/>
      <c r="G111" s="51"/>
    </row>
    <row r="112" spans="2:7" s="13" customFormat="1" ht="12.75">
      <c r="B112" s="290"/>
      <c r="C112" s="291"/>
      <c r="D112" s="290"/>
      <c r="E112" s="291"/>
      <c r="F112" s="291"/>
      <c r="G112" s="52"/>
    </row>
    <row r="113" spans="2:7" s="13" customFormat="1" ht="12.75">
      <c r="B113" s="55"/>
      <c r="C113" s="14"/>
      <c r="D113" s="55"/>
      <c r="E113" s="14"/>
      <c r="F113" s="14"/>
      <c r="G113" s="52"/>
    </row>
    <row r="114" spans="2:7" ht="12.75" customHeight="1">
      <c r="B114" s="54"/>
      <c r="C114" s="49"/>
      <c r="D114" s="53"/>
      <c r="E114" s="53"/>
      <c r="F114" s="50"/>
      <c r="G114" s="50"/>
    </row>
    <row r="115" ht="12.75">
      <c r="D115"/>
    </row>
    <row r="116" ht="12" customHeight="1">
      <c r="D116" s="11"/>
    </row>
    <row r="117" ht="12.75">
      <c r="D117" s="11"/>
    </row>
    <row r="118" ht="12.75">
      <c r="D118" s="12"/>
    </row>
  </sheetData>
  <mergeCells count="4">
    <mergeCell ref="C3:D3"/>
    <mergeCell ref="C5:E5"/>
    <mergeCell ref="D112:F112"/>
    <mergeCell ref="B112:C112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5" min="1" max="6" man="1"/>
    <brk id="87" min="1" max="6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B62"/>
  <sheetViews>
    <sheetView showZeros="0" view="pageBreakPreview" zoomScaleSheetLayoutView="100" workbookViewId="0" topLeftCell="B1">
      <selection activeCell="B59" sqref="B59:G61"/>
    </sheetView>
  </sheetViews>
  <sheetFormatPr defaultColWidth="9.00390625" defaultRowHeight="12.75"/>
  <cols>
    <col min="1" max="1" width="6.25390625" style="0" hidden="1" customWidth="1"/>
    <col min="2" max="2" width="34.00390625" style="228" customWidth="1"/>
    <col min="3" max="3" width="8.00390625" style="0" customWidth="1"/>
    <col min="4" max="4" width="14.625" style="207" customWidth="1"/>
    <col min="5" max="5" width="15.875" style="207" customWidth="1"/>
    <col min="6" max="6" width="14.375" style="207" customWidth="1"/>
    <col min="7" max="7" width="14.25390625" style="207" customWidth="1"/>
    <col min="8" max="8" width="16.75390625" style="149" customWidth="1"/>
    <col min="9" max="9" width="13.75390625" style="150" customWidth="1"/>
    <col min="10" max="11" width="0" style="150" hidden="1" customWidth="1"/>
    <col min="12" max="12" width="9.125" style="150" customWidth="1"/>
  </cols>
  <sheetData>
    <row r="1" spans="2:7" ht="16.5" thickBot="1">
      <c r="B1" s="115" t="s">
        <v>18</v>
      </c>
      <c r="C1" s="115"/>
      <c r="D1" s="115"/>
      <c r="E1" s="229"/>
      <c r="G1" s="109" t="s">
        <v>19</v>
      </c>
    </row>
    <row r="2" spans="2:7" ht="12.75">
      <c r="B2" s="110"/>
      <c r="C2" s="111"/>
      <c r="D2" s="112"/>
      <c r="F2" s="113" t="s">
        <v>20</v>
      </c>
      <c r="G2" s="114" t="s">
        <v>21</v>
      </c>
    </row>
    <row r="3" spans="2:7" ht="15.75">
      <c r="B3" s="110"/>
      <c r="C3" s="115"/>
      <c r="D3" s="57"/>
      <c r="F3" s="116" t="s">
        <v>22</v>
      </c>
      <c r="G3" s="117"/>
    </row>
    <row r="4" spans="2:7" ht="12.75">
      <c r="B4" s="118"/>
      <c r="C4" s="118"/>
      <c r="D4" s="119"/>
      <c r="F4" s="120"/>
      <c r="G4" s="121"/>
    </row>
    <row r="5" spans="2:7" ht="12.75" customHeight="1">
      <c r="B5" s="110"/>
      <c r="C5" s="168" t="s">
        <v>38</v>
      </c>
      <c r="D5" s="168"/>
      <c r="E5" s="168"/>
      <c r="F5" s="122" t="s">
        <v>23</v>
      </c>
      <c r="G5" s="123"/>
    </row>
    <row r="6" spans="2:7" ht="12.75">
      <c r="B6" s="124" t="s">
        <v>24</v>
      </c>
      <c r="C6" s="125"/>
      <c r="D6" s="126"/>
      <c r="F6" s="113" t="s">
        <v>25</v>
      </c>
      <c r="G6" s="127"/>
    </row>
    <row r="7" spans="2:7" ht="12.75" customHeight="1">
      <c r="B7" s="128" t="s">
        <v>26</v>
      </c>
      <c r="C7" s="292" t="s">
        <v>27</v>
      </c>
      <c r="D7" s="292"/>
      <c r="E7" s="292"/>
      <c r="F7" s="113" t="s">
        <v>28</v>
      </c>
      <c r="G7" s="127"/>
    </row>
    <row r="8" spans="2:7" ht="12.75">
      <c r="B8" s="130" t="s">
        <v>29</v>
      </c>
      <c r="C8" s="130"/>
      <c r="D8" s="131"/>
      <c r="F8" s="113" t="s">
        <v>30</v>
      </c>
      <c r="G8" s="123"/>
    </row>
    <row r="9" spans="2:7" ht="13.5" thickBot="1">
      <c r="B9" s="132" t="s">
        <v>31</v>
      </c>
      <c r="C9" s="133"/>
      <c r="D9" s="134"/>
      <c r="F9" s="135" t="s">
        <v>32</v>
      </c>
      <c r="G9" s="137" t="s">
        <v>4</v>
      </c>
    </row>
    <row r="10" spans="1:7" ht="26.25" thickBot="1">
      <c r="A10" s="4"/>
      <c r="B10" s="130" t="s">
        <v>33</v>
      </c>
      <c r="C10" s="110"/>
      <c r="D10" s="138"/>
      <c r="F10" s="139"/>
      <c r="G10" s="140"/>
    </row>
    <row r="11" spans="2:7" ht="12.75">
      <c r="B11" s="141" t="s">
        <v>34</v>
      </c>
      <c r="C11" s="129" t="s">
        <v>35</v>
      </c>
      <c r="D11" s="142"/>
      <c r="F11" s="143" t="s">
        <v>36</v>
      </c>
      <c r="G11" s="144"/>
    </row>
    <row r="12" spans="1:7" ht="13.5" thickBot="1">
      <c r="A12" s="13"/>
      <c r="B12" s="139"/>
      <c r="C12" s="139"/>
      <c r="D12" s="134"/>
      <c r="F12" s="113" t="s">
        <v>37</v>
      </c>
      <c r="G12" s="145"/>
    </row>
    <row r="13" spans="1:7" ht="15.75" customHeight="1">
      <c r="A13" s="9"/>
      <c r="B13" s="132"/>
      <c r="C13" s="134"/>
      <c r="D13" s="112"/>
      <c r="E13" s="135"/>
      <c r="F13" s="146"/>
      <c r="G13" s="18"/>
    </row>
    <row r="14" spans="1:7" ht="13.5" thickBot="1">
      <c r="A14" s="1"/>
      <c r="B14" s="1"/>
      <c r="C14" s="1"/>
      <c r="D14" s="1"/>
      <c r="E14" s="18"/>
      <c r="F14" s="18"/>
      <c r="G14" s="18"/>
    </row>
    <row r="15" spans="1:13" ht="51" customHeight="1" thickBot="1">
      <c r="A15" s="152"/>
      <c r="B15" s="232" t="s">
        <v>64</v>
      </c>
      <c r="C15" s="232" t="s">
        <v>65</v>
      </c>
      <c r="D15" s="232" t="s">
        <v>66</v>
      </c>
      <c r="E15" s="233" t="s">
        <v>67</v>
      </c>
      <c r="F15" s="153" t="s">
        <v>39</v>
      </c>
      <c r="G15" s="154" t="s">
        <v>40</v>
      </c>
      <c r="H15" s="155"/>
      <c r="I15" s="156"/>
      <c r="M15" s="2"/>
    </row>
    <row r="16" spans="1:13" ht="13.5" thickBot="1">
      <c r="A16" s="157" t="s">
        <v>11</v>
      </c>
      <c r="B16" s="234">
        <v>1</v>
      </c>
      <c r="C16" s="235" t="s">
        <v>10</v>
      </c>
      <c r="D16" s="235">
        <v>3</v>
      </c>
      <c r="E16" s="236">
        <v>4</v>
      </c>
      <c r="F16" s="158">
        <v>3</v>
      </c>
      <c r="G16" s="159">
        <v>4</v>
      </c>
      <c r="H16" s="160"/>
      <c r="I16" s="156"/>
      <c r="M16" s="2"/>
    </row>
    <row r="17" spans="1:13" ht="97.5" customHeight="1">
      <c r="A17" s="157" t="s">
        <v>8</v>
      </c>
      <c r="B17" s="237" t="s">
        <v>68</v>
      </c>
      <c r="C17" s="238" t="s">
        <v>41</v>
      </c>
      <c r="D17" s="161">
        <v>8669974</v>
      </c>
      <c r="E17" s="162">
        <v>7816360</v>
      </c>
      <c r="H17" s="163"/>
      <c r="I17" s="156"/>
      <c r="M17" s="2"/>
    </row>
    <row r="18" spans="1:13" ht="26.25" customHeight="1">
      <c r="A18" s="157" t="s">
        <v>8</v>
      </c>
      <c r="B18" s="237" t="s">
        <v>69</v>
      </c>
      <c r="C18" s="238" t="s">
        <v>42</v>
      </c>
      <c r="D18" s="164">
        <v>8550127</v>
      </c>
      <c r="E18" s="165">
        <v>7568843</v>
      </c>
      <c r="H18" s="163"/>
      <c r="I18" s="156"/>
      <c r="M18" s="2"/>
    </row>
    <row r="19" spans="1:13" ht="27" customHeight="1">
      <c r="A19" s="157" t="s">
        <v>8</v>
      </c>
      <c r="B19" s="237" t="s">
        <v>70</v>
      </c>
      <c r="C19" s="238" t="s">
        <v>43</v>
      </c>
      <c r="D19" s="166">
        <v>6570707</v>
      </c>
      <c r="E19" s="167">
        <v>6331099</v>
      </c>
      <c r="H19" s="163"/>
      <c r="I19" s="156"/>
      <c r="M19" s="2"/>
    </row>
    <row r="20" spans="1:13" ht="14.25" customHeight="1">
      <c r="A20" s="157" t="s">
        <v>8</v>
      </c>
      <c r="B20" s="237" t="s">
        <v>71</v>
      </c>
      <c r="C20" s="238" t="s">
        <v>44</v>
      </c>
      <c r="D20" s="166">
        <v>6499213</v>
      </c>
      <c r="E20" s="167">
        <v>6158487</v>
      </c>
      <c r="H20" s="163"/>
      <c r="I20" s="156"/>
      <c r="M20" s="2"/>
    </row>
    <row r="21" spans="1:13" ht="26.25" customHeight="1">
      <c r="A21" s="157" t="s">
        <v>8</v>
      </c>
      <c r="B21" s="237" t="s">
        <v>72</v>
      </c>
      <c r="C21" s="239" t="s">
        <v>45</v>
      </c>
      <c r="D21" s="169">
        <f>SUM(D17-D19)</f>
        <v>2099267</v>
      </c>
      <c r="E21" s="170">
        <f>SUM(E17-E19)</f>
        <v>1485261</v>
      </c>
      <c r="H21" s="163"/>
      <c r="I21" s="156"/>
      <c r="J21" s="156"/>
      <c r="K21" s="156"/>
      <c r="L21" s="156"/>
      <c r="M21" s="2"/>
    </row>
    <row r="22" spans="1:13" ht="39.75" customHeight="1">
      <c r="A22" s="157" t="s">
        <v>8</v>
      </c>
      <c r="B22" s="237" t="s">
        <v>73</v>
      </c>
      <c r="C22" s="238" t="s">
        <v>46</v>
      </c>
      <c r="D22" s="164">
        <f>10061-1</f>
        <v>10060</v>
      </c>
      <c r="E22" s="165">
        <v>4766</v>
      </c>
      <c r="H22" s="163"/>
      <c r="I22" s="156"/>
      <c r="M22" s="2"/>
    </row>
    <row r="23" spans="1:13" ht="12.75">
      <c r="A23" s="157" t="s">
        <v>8</v>
      </c>
      <c r="B23" s="237" t="s">
        <v>74</v>
      </c>
      <c r="C23" s="238" t="s">
        <v>47</v>
      </c>
      <c r="D23" s="166">
        <f>1214286+1</f>
        <v>1214287</v>
      </c>
      <c r="E23" s="167">
        <f>816015-1</f>
        <v>816014</v>
      </c>
      <c r="H23" s="163"/>
      <c r="I23" s="156"/>
      <c r="M23" s="2"/>
    </row>
    <row r="24" spans="1:13" ht="24">
      <c r="A24" s="157" t="s">
        <v>8</v>
      </c>
      <c r="B24" s="237" t="s">
        <v>75</v>
      </c>
      <c r="C24" s="238" t="s">
        <v>48</v>
      </c>
      <c r="D24" s="164">
        <v>63642</v>
      </c>
      <c r="E24" s="165">
        <v>9619</v>
      </c>
      <c r="H24" s="163"/>
      <c r="I24" s="156"/>
      <c r="M24" s="2"/>
    </row>
    <row r="25" spans="1:13" ht="12.75">
      <c r="A25" s="157" t="s">
        <v>8</v>
      </c>
      <c r="B25" s="237" t="s">
        <v>76</v>
      </c>
      <c r="C25" s="238" t="s">
        <v>49</v>
      </c>
      <c r="D25" s="164">
        <v>94271</v>
      </c>
      <c r="E25" s="165">
        <v>40636</v>
      </c>
      <c r="H25" s="163"/>
      <c r="I25" s="156"/>
      <c r="M25" s="2"/>
    </row>
    <row r="26" spans="1:13" ht="12.75">
      <c r="A26" s="157" t="s">
        <v>8</v>
      </c>
      <c r="B26" s="237" t="s">
        <v>77</v>
      </c>
      <c r="C26" s="238">
        <v>100</v>
      </c>
      <c r="D26" s="166">
        <v>761500</v>
      </c>
      <c r="E26" s="167">
        <v>426974</v>
      </c>
      <c r="H26" s="163"/>
      <c r="I26" s="156"/>
      <c r="M26" s="2"/>
    </row>
    <row r="27" spans="1:13" ht="38.25" customHeight="1">
      <c r="A27" s="157" t="s">
        <v>8</v>
      </c>
      <c r="B27" s="237" t="s">
        <v>78</v>
      </c>
      <c r="C27" s="238">
        <v>120</v>
      </c>
      <c r="D27" s="164">
        <v>161716</v>
      </c>
      <c r="E27" s="165">
        <v>186018</v>
      </c>
      <c r="H27" s="163"/>
      <c r="I27" s="156"/>
      <c r="M27" s="2"/>
    </row>
    <row r="28" spans="1:13" ht="14.25" customHeight="1">
      <c r="A28" s="157" t="s">
        <v>8</v>
      </c>
      <c r="B28" s="237" t="s">
        <v>79</v>
      </c>
      <c r="C28" s="238">
        <v>130</v>
      </c>
      <c r="D28" s="166">
        <v>185554</v>
      </c>
      <c r="E28" s="167">
        <v>251454</v>
      </c>
      <c r="H28" s="163"/>
      <c r="I28" s="156"/>
      <c r="M28" s="2"/>
    </row>
    <row r="29" spans="1:13" ht="39.75" customHeight="1">
      <c r="A29" s="157" t="s">
        <v>8</v>
      </c>
      <c r="B29" s="237" t="s">
        <v>80</v>
      </c>
      <c r="C29" s="239" t="s">
        <v>50</v>
      </c>
      <c r="D29" s="169">
        <f>SUM(D21+D22-D23+D24+D25-D26+D27-D28)</f>
        <v>267615</v>
      </c>
      <c r="E29" s="171">
        <f>SUM(E21+E22-E23+E24+E25-E26+E27-E28)</f>
        <v>231858</v>
      </c>
      <c r="H29" s="163"/>
      <c r="I29" s="156"/>
      <c r="L29" s="156"/>
      <c r="M29" s="2"/>
    </row>
    <row r="30" spans="1:13" ht="38.25" customHeight="1">
      <c r="A30" s="157" t="s">
        <v>8</v>
      </c>
      <c r="B30" s="237" t="s">
        <v>81</v>
      </c>
      <c r="C30" s="240">
        <v>150</v>
      </c>
      <c r="D30" s="169">
        <f>SUM(-D31+D32-D33)</f>
        <v>-148370</v>
      </c>
      <c r="E30" s="170">
        <f>SUM(-E31+E32-E33)</f>
        <v>-115468</v>
      </c>
      <c r="H30" s="163"/>
      <c r="I30" s="156"/>
      <c r="M30" s="2"/>
    </row>
    <row r="31" spans="1:13" ht="24" customHeight="1">
      <c r="A31" s="157" t="s">
        <v>8</v>
      </c>
      <c r="B31" s="237" t="s">
        <v>82</v>
      </c>
      <c r="C31" s="241" t="s">
        <v>51</v>
      </c>
      <c r="D31" s="172">
        <v>226761</v>
      </c>
      <c r="E31" s="167">
        <v>106952</v>
      </c>
      <c r="H31" s="163"/>
      <c r="I31" s="156"/>
      <c r="M31" s="2"/>
    </row>
    <row r="32" spans="1:13" ht="14.25" customHeight="1">
      <c r="A32" s="157" t="s">
        <v>8</v>
      </c>
      <c r="B32" s="237" t="s">
        <v>83</v>
      </c>
      <c r="C32" s="241" t="s">
        <v>52</v>
      </c>
      <c r="D32" s="164">
        <f>79252</f>
        <v>79252</v>
      </c>
      <c r="E32" s="165">
        <f>10234+1-2</f>
        <v>10233</v>
      </c>
      <c r="H32" s="163"/>
      <c r="I32" s="156"/>
      <c r="M32" s="2"/>
    </row>
    <row r="33" spans="1:13" ht="16.5" customHeight="1">
      <c r="A33" s="157" t="s">
        <v>8</v>
      </c>
      <c r="B33" s="237" t="s">
        <v>84</v>
      </c>
      <c r="C33" s="241" t="s">
        <v>53</v>
      </c>
      <c r="D33" s="166">
        <v>861</v>
      </c>
      <c r="E33" s="167">
        <v>18749</v>
      </c>
      <c r="H33" s="163"/>
      <c r="I33" s="156"/>
      <c r="M33" s="2"/>
    </row>
    <row r="34" spans="1:13" ht="24" customHeight="1" thickBot="1">
      <c r="A34" s="157" t="s">
        <v>8</v>
      </c>
      <c r="B34" s="237" t="s">
        <v>85</v>
      </c>
      <c r="C34" s="240">
        <v>160</v>
      </c>
      <c r="D34" s="173">
        <f>SUM(D29+D30)</f>
        <v>119245</v>
      </c>
      <c r="E34" s="174">
        <f>SUM(E29+E30)</f>
        <v>116390</v>
      </c>
      <c r="H34" s="163"/>
      <c r="M34" s="2"/>
    </row>
    <row r="35" spans="1:13" ht="40.5" customHeight="1">
      <c r="A35" s="157" t="s">
        <v>8</v>
      </c>
      <c r="B35" s="237" t="s">
        <v>86</v>
      </c>
      <c r="C35" s="241" t="s">
        <v>54</v>
      </c>
      <c r="D35" s="175">
        <v>1770</v>
      </c>
      <c r="E35" s="176">
        <v>147</v>
      </c>
      <c r="H35" s="163"/>
      <c r="I35" s="156"/>
      <c r="M35" s="2"/>
    </row>
    <row r="36" spans="1:13" ht="12.75">
      <c r="A36" s="157" t="s">
        <v>8</v>
      </c>
      <c r="B36" s="237" t="s">
        <v>87</v>
      </c>
      <c r="C36" s="238">
        <v>180</v>
      </c>
      <c r="D36" s="177">
        <v>14280</v>
      </c>
      <c r="E36" s="178">
        <v>2527</v>
      </c>
      <c r="H36" s="163"/>
      <c r="I36" s="156"/>
      <c r="M36" s="2"/>
    </row>
    <row r="37" spans="1:28" ht="49.5" customHeight="1">
      <c r="A37" s="157" t="s">
        <v>8</v>
      </c>
      <c r="B37" s="237" t="s">
        <v>88</v>
      </c>
      <c r="C37" s="239">
        <v>190</v>
      </c>
      <c r="D37" s="169">
        <f>SUM(D34+D35-D36)</f>
        <v>106735</v>
      </c>
      <c r="E37" s="170">
        <f>SUM(E34+E35-E36)</f>
        <v>114010</v>
      </c>
      <c r="H37" s="163"/>
      <c r="K37" s="17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40.5" customHeight="1">
      <c r="A38" s="157" t="s">
        <v>8</v>
      </c>
      <c r="B38" s="237" t="s">
        <v>89</v>
      </c>
      <c r="C38" s="242">
        <v>201</v>
      </c>
      <c r="D38" s="172">
        <v>61225</v>
      </c>
      <c r="E38" s="180">
        <f>2493</f>
        <v>2493</v>
      </c>
      <c r="H38" s="181"/>
      <c r="J38" s="182"/>
      <c r="K38" s="18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5.5" customHeight="1">
      <c r="A39" s="157" t="s">
        <v>8</v>
      </c>
      <c r="B39" s="237" t="s">
        <v>90</v>
      </c>
      <c r="C39" s="242">
        <v>202</v>
      </c>
      <c r="D39" s="166">
        <v>256724</v>
      </c>
      <c r="E39" s="167">
        <v>139126</v>
      </c>
      <c r="H39" s="181"/>
      <c r="J39" s="183"/>
      <c r="K39" s="18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0.25" customHeight="1" thickBot="1">
      <c r="A40" s="157" t="s">
        <v>8</v>
      </c>
      <c r="B40" s="237" t="s">
        <v>91</v>
      </c>
      <c r="C40" s="242">
        <v>203</v>
      </c>
      <c r="D40" s="184">
        <f>169579</f>
        <v>169579</v>
      </c>
      <c r="E40" s="185">
        <v>26151</v>
      </c>
      <c r="H40" s="181"/>
      <c r="J40" s="183"/>
      <c r="K40" s="18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11" ht="14.25" customHeight="1" thickBot="1">
      <c r="B41" s="186"/>
      <c r="C41" s="2"/>
      <c r="D41" s="187"/>
      <c r="E41" s="188"/>
      <c r="F41" s="188"/>
      <c r="G41" s="188"/>
      <c r="I41" s="182"/>
      <c r="J41" s="179"/>
      <c r="K41" s="179"/>
    </row>
    <row r="42" spans="1:11" ht="52.5" customHeight="1">
      <c r="A42" s="152"/>
      <c r="B42" s="232" t="s">
        <v>64</v>
      </c>
      <c r="C42" s="232" t="s">
        <v>65</v>
      </c>
      <c r="D42" s="232" t="s">
        <v>66</v>
      </c>
      <c r="E42" s="232" t="s">
        <v>67</v>
      </c>
      <c r="H42" s="181"/>
      <c r="K42" s="179"/>
    </row>
    <row r="43" spans="1:11" ht="17.25" customHeight="1" thickBot="1">
      <c r="A43" s="157"/>
      <c r="B43" s="101">
        <v>1</v>
      </c>
      <c r="C43" s="189" t="s">
        <v>10</v>
      </c>
      <c r="D43" s="190">
        <v>3</v>
      </c>
      <c r="E43" s="191">
        <v>4</v>
      </c>
      <c r="G43" s="188"/>
      <c r="I43" s="182"/>
      <c r="J43" s="192"/>
      <c r="K43" s="192"/>
    </row>
    <row r="44" spans="2:27" ht="27" customHeight="1" thickBot="1">
      <c r="B44" s="243" t="s">
        <v>92</v>
      </c>
      <c r="C44" s="193">
        <v>301</v>
      </c>
      <c r="D44" s="194" t="s">
        <v>55</v>
      </c>
      <c r="E44" s="195" t="s">
        <v>55</v>
      </c>
      <c r="H44" s="181"/>
      <c r="I44" s="183"/>
      <c r="J44" s="196"/>
      <c r="K44" s="19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30.75" customHeight="1" thickBot="1">
      <c r="B45" s="243" t="s">
        <v>93</v>
      </c>
      <c r="C45" s="198">
        <v>302</v>
      </c>
      <c r="D45" s="199" t="s">
        <v>55</v>
      </c>
      <c r="E45" s="200" t="s">
        <v>55</v>
      </c>
      <c r="G45" s="188"/>
      <c r="I45" s="183"/>
      <c r="J45" s="196"/>
      <c r="K45" s="19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6" ht="17.25" customHeight="1">
      <c r="B46" s="151" t="s">
        <v>120</v>
      </c>
      <c r="D46"/>
      <c r="E46" s="201"/>
      <c r="F46" s="201"/>
      <c r="H46" s="181"/>
      <c r="I46" s="18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12" ht="15.75">
      <c r="A47" s="2"/>
      <c r="B47" s="203"/>
      <c r="C47" s="2"/>
      <c r="D47" s="204"/>
      <c r="E47" s="205"/>
      <c r="F47" s="205"/>
      <c r="G47" s="205"/>
      <c r="H47" s="202"/>
      <c r="I47" s="183"/>
      <c r="L47" s="156"/>
    </row>
    <row r="48" spans="2:12" ht="16.5" thickBot="1">
      <c r="B48" s="206" t="s">
        <v>56</v>
      </c>
      <c r="D48" s="204"/>
      <c r="E48" s="204"/>
      <c r="H48" s="208"/>
      <c r="L48" s="156"/>
    </row>
    <row r="49" spans="2:8" ht="32.25" customHeight="1">
      <c r="B49" s="232" t="s">
        <v>64</v>
      </c>
      <c r="C49" s="96"/>
      <c r="D49" s="244" t="s">
        <v>65</v>
      </c>
      <c r="E49" s="136" t="s">
        <v>66</v>
      </c>
      <c r="F49" s="293"/>
      <c r="G49" s="136" t="s">
        <v>67</v>
      </c>
      <c r="H49" s="293"/>
    </row>
    <row r="50" spans="2:8" ht="18.75" customHeight="1">
      <c r="B50" s="230"/>
      <c r="C50" s="231"/>
      <c r="D50" s="231"/>
      <c r="E50" s="245" t="s">
        <v>94</v>
      </c>
      <c r="F50" s="245" t="s">
        <v>95</v>
      </c>
      <c r="G50" s="245" t="s">
        <v>94</v>
      </c>
      <c r="H50" s="245" t="s">
        <v>95</v>
      </c>
    </row>
    <row r="51" spans="1:8" ht="13.5" customHeight="1" thickBot="1">
      <c r="A51" t="s">
        <v>57</v>
      </c>
      <c r="B51" s="246">
        <v>1</v>
      </c>
      <c r="C51" s="209"/>
      <c r="D51" s="210">
        <v>2</v>
      </c>
      <c r="E51" s="211">
        <v>3</v>
      </c>
      <c r="F51" s="211">
        <v>4</v>
      </c>
      <c r="G51" s="211">
        <v>5</v>
      </c>
      <c r="H51" s="212"/>
    </row>
    <row r="52" spans="1:8" ht="63" customHeight="1">
      <c r="A52" t="s">
        <v>8</v>
      </c>
      <c r="B52" s="247" t="s">
        <v>96</v>
      </c>
      <c r="C52" s="213"/>
      <c r="D52" s="214" t="s">
        <v>58</v>
      </c>
      <c r="E52" s="58">
        <v>1039</v>
      </c>
      <c r="F52" s="215">
        <v>16515</v>
      </c>
      <c r="G52" s="58">
        <v>1131</v>
      </c>
      <c r="H52" s="216">
        <v>18998</v>
      </c>
    </row>
    <row r="53" spans="1:8" ht="17.25" customHeight="1">
      <c r="A53" t="s">
        <v>8</v>
      </c>
      <c r="B53" s="247" t="s">
        <v>97</v>
      </c>
      <c r="C53" s="217"/>
      <c r="D53" s="218" t="s">
        <v>59</v>
      </c>
      <c r="E53" s="60">
        <v>26289</v>
      </c>
      <c r="F53" s="219">
        <v>50536</v>
      </c>
      <c r="G53" s="60">
        <v>20778</v>
      </c>
      <c r="H53" s="220">
        <v>50910</v>
      </c>
    </row>
    <row r="54" spans="1:8" ht="54" customHeight="1">
      <c r="A54" t="s">
        <v>8</v>
      </c>
      <c r="B54" s="247" t="s">
        <v>98</v>
      </c>
      <c r="C54" s="217"/>
      <c r="D54" s="218" t="s">
        <v>60</v>
      </c>
      <c r="E54" s="60">
        <v>698</v>
      </c>
      <c r="F54" s="219">
        <v>415</v>
      </c>
      <c r="G54" s="60">
        <v>50722</v>
      </c>
      <c r="H54" s="220">
        <v>283</v>
      </c>
    </row>
    <row r="55" spans="1:8" ht="28.5" customHeight="1">
      <c r="A55" t="s">
        <v>8</v>
      </c>
      <c r="B55" s="247" t="s">
        <v>99</v>
      </c>
      <c r="C55" s="217"/>
      <c r="D55" s="218" t="s">
        <v>61</v>
      </c>
      <c r="E55" s="60">
        <v>3519</v>
      </c>
      <c r="F55" s="219">
        <v>751</v>
      </c>
      <c r="G55" s="60">
        <v>9427</v>
      </c>
      <c r="H55" s="220">
        <v>4381</v>
      </c>
    </row>
    <row r="56" spans="1:8" ht="29.25" customHeight="1">
      <c r="A56" t="s">
        <v>8</v>
      </c>
      <c r="B56" s="247" t="s">
        <v>100</v>
      </c>
      <c r="C56" s="217"/>
      <c r="D56" s="218" t="s">
        <v>62</v>
      </c>
      <c r="E56" s="60">
        <v>12929</v>
      </c>
      <c r="F56" s="219">
        <v>320419</v>
      </c>
      <c r="G56" s="60">
        <v>13281</v>
      </c>
      <c r="H56" s="220">
        <v>84812</v>
      </c>
    </row>
    <row r="57" spans="1:8" ht="27" customHeight="1" thickBot="1">
      <c r="A57" t="s">
        <v>8</v>
      </c>
      <c r="B57" s="247" t="s">
        <v>101</v>
      </c>
      <c r="C57" s="221"/>
      <c r="D57" s="222" t="s">
        <v>63</v>
      </c>
      <c r="E57" s="85">
        <v>637</v>
      </c>
      <c r="F57" s="223">
        <v>1010</v>
      </c>
      <c r="G57" s="85">
        <v>545</v>
      </c>
      <c r="H57" s="224">
        <v>1444</v>
      </c>
    </row>
    <row r="58" spans="2:7" ht="15" customHeight="1">
      <c r="B58" s="46"/>
      <c r="C58" s="47"/>
      <c r="D58" s="21"/>
      <c r="E58" s="10"/>
      <c r="F58" s="48"/>
      <c r="G58" s="48"/>
    </row>
    <row r="59" spans="2:8" ht="12.75">
      <c r="B59" s="51" t="s">
        <v>102</v>
      </c>
      <c r="C59" s="111"/>
      <c r="D59" s="51" t="s">
        <v>103</v>
      </c>
      <c r="E59" s="111"/>
      <c r="F59" s="51" t="s">
        <v>104</v>
      </c>
      <c r="G59" s="51"/>
      <c r="H59" s="225"/>
    </row>
    <row r="60" spans="2:8" ht="12.75">
      <c r="B60" s="248" t="s">
        <v>105</v>
      </c>
      <c r="C60" s="111"/>
      <c r="D60" s="248" t="s">
        <v>106</v>
      </c>
      <c r="E60" s="248"/>
      <c r="F60" s="112"/>
      <c r="G60" s="226"/>
      <c r="H60" s="227"/>
    </row>
    <row r="61" spans="2:8" ht="12.75">
      <c r="B61" s="249" t="s">
        <v>107</v>
      </c>
      <c r="C61" s="111"/>
      <c r="D61" s="250"/>
      <c r="E61" s="250"/>
      <c r="F61" s="112"/>
      <c r="G61" s="226"/>
      <c r="H61" s="208"/>
    </row>
    <row r="62" spans="2:8" ht="14.25" customHeight="1" hidden="1">
      <c r="B62" s="110"/>
      <c r="C62" s="112"/>
      <c r="D62" s="112"/>
      <c r="E62" s="112"/>
      <c r="F62" s="112"/>
      <c r="H62" s="208"/>
    </row>
  </sheetData>
  <mergeCells count="4">
    <mergeCell ref="C7:E7"/>
    <mergeCell ref="C5:E5"/>
    <mergeCell ref="G49:H49"/>
    <mergeCell ref="E49:F49"/>
  </mergeCells>
  <printOptions/>
  <pageMargins left="0.2362204724409449" right="0.2755905511811024" top="0.1968503937007874" bottom="0.2362204724409449" header="0.5511811023622047" footer="0"/>
  <pageSetup fitToHeight="1" fitToWidth="1" horizontalDpi="600" verticalDpi="600" orientation="portrait" paperSize="9" scale="53" r:id="rId1"/>
  <rowBreaks count="3" manualBreakCount="3">
    <brk id="33" max="11" man="1"/>
    <brk id="62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dmitriy</cp:lastModifiedBy>
  <cp:lastPrinted>2005-07-28T14:24:32Z</cp:lastPrinted>
  <dcterms:created xsi:type="dcterms:W3CDTF">2000-07-18T07:04:02Z</dcterms:created>
  <dcterms:modified xsi:type="dcterms:W3CDTF">2005-08-09T07:32:23Z</dcterms:modified>
  <cp:category/>
  <cp:version/>
  <cp:contentType/>
  <cp:contentStatus/>
</cp:coreProperties>
</file>