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Forma1" sheetId="1" r:id="rId1"/>
    <sheet name="Forma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<sst xmlns="http://schemas.openxmlformats.org/spreadsheetml/2006/main" count="384" uniqueCount="189">
  <si>
    <t>BALANCE SHEET</t>
  </si>
  <si>
    <t>CODES</t>
  </si>
  <si>
    <t xml:space="preserve">Form № 01 under ОКUD  </t>
  </si>
  <si>
    <t>0710001</t>
  </si>
  <si>
    <t>as of</t>
  </si>
  <si>
    <t>31 March 2007</t>
  </si>
  <si>
    <t xml:space="preserve"> Date (year, month, day)</t>
  </si>
  <si>
    <t>26.04.2007</t>
  </si>
  <si>
    <t>Company</t>
  </si>
  <si>
    <t>"UTK" PJSC (mega-regional company)</t>
  </si>
  <si>
    <t xml:space="preserve">under ОКPО  </t>
  </si>
  <si>
    <t>01151037</t>
  </si>
  <si>
    <t>Taxpayer Identification Number</t>
  </si>
  <si>
    <t>TIN</t>
  </si>
  <si>
    <t>2308025192</t>
  </si>
  <si>
    <t>Areas of activities</t>
  </si>
  <si>
    <t>telecommunications</t>
  </si>
  <si>
    <t xml:space="preserve">under ОКVED  </t>
  </si>
  <si>
    <t>64.20;64.20.11</t>
  </si>
  <si>
    <t>Organizational and legal form/form of ownership</t>
  </si>
  <si>
    <t>mixed</t>
  </si>
  <si>
    <t xml:space="preserve">under ОКОPF/ОКFS  </t>
  </si>
  <si>
    <t>47/42</t>
  </si>
  <si>
    <t>Measurement unit</t>
  </si>
  <si>
    <t>thousand rubles</t>
  </si>
  <si>
    <t xml:space="preserve">under ОКЕI  </t>
  </si>
  <si>
    <t>384</t>
  </si>
  <si>
    <t>Address</t>
  </si>
  <si>
    <t xml:space="preserve">66, Karasunskaya street, Krasnodar </t>
  </si>
  <si>
    <t>Date of approval</t>
  </si>
  <si>
    <t>Date dispatched (received)</t>
  </si>
  <si>
    <t xml:space="preserve"> </t>
  </si>
  <si>
    <t>ASSETS</t>
  </si>
  <si>
    <t>Notes</t>
  </si>
  <si>
    <t>Index code</t>
  </si>
  <si>
    <t>Line code</t>
  </si>
  <si>
    <t>At the beginning of the period under report</t>
  </si>
  <si>
    <t>At the end of the period under report</t>
  </si>
  <si>
    <t>1,e,f</t>
  </si>
  <si>
    <t>1а</t>
  </si>
  <si>
    <t>2а</t>
  </si>
  <si>
    <t>*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</si>
  <si>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  Intangible assets                 </t>
    </r>
  </si>
  <si>
    <t xml:space="preserve">Fixed assets                        </t>
  </si>
  <si>
    <t>Capital investments</t>
  </si>
  <si>
    <t xml:space="preserve">Profitable investment in stocks of materials and capital equipment </t>
  </si>
  <si>
    <t xml:space="preserve">Long-term financial investments </t>
  </si>
  <si>
    <t>including: investments in subsidiaries</t>
  </si>
  <si>
    <t>investments in associates</t>
  </si>
  <si>
    <t>investments in other companies</t>
  </si>
  <si>
    <t>Other long-term financial investments</t>
  </si>
  <si>
    <t>Deferred tax assets</t>
  </si>
  <si>
    <t>Other non-current assets</t>
  </si>
  <si>
    <t>Total for section I</t>
  </si>
  <si>
    <r>
      <t xml:space="preserve">II.CURRENT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</si>
  <si>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>including:r</t>
    </r>
    <r>
      <rPr>
        <sz val="10"/>
        <rFont val="Arial Cyr"/>
        <family val="2"/>
      </rPr>
      <t xml:space="preserve">aw materials, materials and other similar values                                                               </t>
    </r>
  </si>
  <si>
    <t>expenditures in work-in-process (turnover costs)</t>
  </si>
  <si>
    <t>finished products and goods for resale</t>
  </si>
  <si>
    <t>shipped goods</t>
  </si>
  <si>
    <t>deferred expenses</t>
  </si>
  <si>
    <t>other inventories and expenses</t>
  </si>
  <si>
    <t>Value added tax on acquired values</t>
  </si>
  <si>
    <t>Accounts receivable (expected in over 12 months after the reporting date)</t>
  </si>
  <si>
    <r>
      <t xml:space="preserve">including:                                                                                                     </t>
    </r>
    <r>
      <rPr>
        <sz val="10"/>
        <rFont val="Arial Cyr"/>
        <family val="2"/>
      </rPr>
      <t xml:space="preserve">buyers and customers                                                                         </t>
    </r>
  </si>
  <si>
    <t xml:space="preserve">advances distributed </t>
  </si>
  <si>
    <t>other debtors</t>
  </si>
  <si>
    <t>Accounts receivable (expected within 12 months after the reporting date)</t>
  </si>
  <si>
    <t xml:space="preserve">Short-term financial investments  </t>
  </si>
  <si>
    <t>Monetary funds</t>
  </si>
  <si>
    <t xml:space="preserve">Other current assets </t>
  </si>
  <si>
    <t>Total for section II</t>
  </si>
  <si>
    <t>BALANCE (sum of lines 190+290)</t>
  </si>
  <si>
    <t>LIABILITIES</t>
  </si>
  <si>
    <r>
      <t xml:space="preserve">III. CAPITAL AND RESERVES  </t>
    </r>
    <r>
      <rPr>
        <sz val="10"/>
        <rFont val="Arial Cyr"/>
        <family val="2"/>
      </rPr>
      <t xml:space="preserve">                                                       Authorized capital  </t>
    </r>
  </si>
  <si>
    <t xml:space="preserve">Additional capital  </t>
  </si>
  <si>
    <t xml:space="preserve">Capital reserves </t>
  </si>
  <si>
    <t>Own shares redeemed from the shareholders</t>
  </si>
  <si>
    <t>Retained earnings (uncovered losses) of previous years</t>
  </si>
  <si>
    <t>Retained earnings (uncovered losses) of the year under report</t>
  </si>
  <si>
    <t>Х</t>
  </si>
  <si>
    <t xml:space="preserve">Total for section III  </t>
  </si>
  <si>
    <r>
      <t>IV. LONG-TERM LIABILITIES</t>
    </r>
    <r>
      <rPr>
        <sz val="10"/>
        <rFont val="Arial Cyr"/>
        <family val="2"/>
      </rPr>
      <t xml:space="preserve">                                                   Loans and credits    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</si>
  <si>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 </t>
    </r>
  </si>
  <si>
    <t>loans</t>
  </si>
  <si>
    <t>Deferred tax liabilities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</si>
  <si>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</si>
  <si>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</si>
  <si>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                                Loans and credits   </t>
    </r>
  </si>
  <si>
    <t xml:space="preserve">Accounts payable,  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</si>
  <si>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 </t>
    </r>
  </si>
  <si>
    <t xml:space="preserve">advances received </t>
  </si>
  <si>
    <t xml:space="preserve">Wage arrears </t>
  </si>
  <si>
    <t>Indebtness to state out-of-budget funds</t>
  </si>
  <si>
    <t>Tax liabilities</t>
  </si>
  <si>
    <t>Other creditors</t>
  </si>
  <si>
    <t>Dividends payable to participants (founders)</t>
  </si>
  <si>
    <t xml:space="preserve">Deferred income </t>
  </si>
  <si>
    <t>Reserves for upcoming expenses</t>
  </si>
  <si>
    <t>Other short-term liabilities</t>
  </si>
  <si>
    <t xml:space="preserve">Total for section V </t>
  </si>
  <si>
    <t>BALANCE (sum of the lines 490+590+690)</t>
  </si>
  <si>
    <t xml:space="preserve">AVAILABILITY STATEMENT OF VALUABLES RECORDED ON OFF-BALANCE ACCOUNTS </t>
  </si>
  <si>
    <t>Description</t>
  </si>
  <si>
    <t>Leased fixed assets</t>
  </si>
  <si>
    <t>including those under leasing</t>
  </si>
  <si>
    <t>Inventories accepted for custody</t>
  </si>
  <si>
    <t>Goods accepted for commission</t>
  </si>
  <si>
    <t>Bad debts charged to losses</t>
  </si>
  <si>
    <t xml:space="preserve">Obligations and payments collaterals (security) received </t>
  </si>
  <si>
    <t>Obligations and payments collaterals (security) given</t>
  </si>
  <si>
    <t>Depreciation of housing stock</t>
  </si>
  <si>
    <t>Depreciation of objects  equipped with external modern services and utilities and other similar objects</t>
  </si>
  <si>
    <t>Payments for telecom services</t>
  </si>
  <si>
    <t>STATEMENT ON THE NET ASSETS VALUE</t>
  </si>
  <si>
    <t>Net assets</t>
  </si>
  <si>
    <r>
      <t xml:space="preserve">CEO     </t>
    </r>
    <r>
      <rPr>
        <sz val="10"/>
        <rFont val="Arial Cyr"/>
        <family val="2"/>
      </rPr>
      <t xml:space="preserve"> _____________  A.V. Andreev</t>
    </r>
  </si>
  <si>
    <r>
      <t>Chief Accountant</t>
    </r>
    <r>
      <rPr>
        <sz val="10"/>
        <rFont val="Arial Cyr"/>
        <family val="2"/>
      </rPr>
      <t>________  __Т.V. Rusinova</t>
    </r>
  </si>
  <si>
    <t xml:space="preserve">                           (signature)           (name)</t>
  </si>
  <si>
    <t xml:space="preserve">                                          (signature)    (name)</t>
  </si>
  <si>
    <t>27 April 2007</t>
  </si>
  <si>
    <t>PROFIT AND LOSS STATEMENT</t>
  </si>
  <si>
    <t xml:space="preserve">Form № 02 under ОКUD  </t>
  </si>
  <si>
    <t>0710002</t>
  </si>
  <si>
    <t>for</t>
  </si>
  <si>
    <t>1 quarter 2007</t>
  </si>
  <si>
    <t>26.04.2007г.</t>
  </si>
  <si>
    <t>For the period under report</t>
  </si>
  <si>
    <t>For the same period of the previous year</t>
  </si>
  <si>
    <r>
      <t xml:space="preserve">I.  Income from and expenses for normal activities                                                            </t>
    </r>
    <r>
      <rPr>
        <sz val="9"/>
        <rFont val="Arial Cyr"/>
        <family val="2"/>
      </rPr>
      <t xml:space="preserve">(Net) returns from sale of goods, products, works, services (less the VAT, excise taxes and similar obligatory fees)                             </t>
    </r>
  </si>
  <si>
    <t>010</t>
  </si>
  <si>
    <t>including that from the sales: of communication services</t>
  </si>
  <si>
    <t>011</t>
  </si>
  <si>
    <t>Cost of sold goods, products, works and services</t>
  </si>
  <si>
    <t>020</t>
  </si>
  <si>
    <t xml:space="preserve">Including that of communication services                                                    </t>
  </si>
  <si>
    <t>021</t>
  </si>
  <si>
    <t>PROFIT (LOSS) FROM SALES (LINES 010 -020)</t>
  </si>
  <si>
    <t>050</t>
  </si>
  <si>
    <r>
      <t xml:space="preserve">II. Operating income and expenses                                   </t>
    </r>
    <r>
      <rPr>
        <sz val="10"/>
        <rFont val="Arial Cyr"/>
        <family val="2"/>
      </rPr>
      <t xml:space="preserve"> Interest receivable</t>
    </r>
  </si>
  <si>
    <t>060</t>
  </si>
  <si>
    <t>Interest payable</t>
  </si>
  <si>
    <t>070</t>
  </si>
  <si>
    <t>Income from participation in other organizations</t>
  </si>
  <si>
    <t>080</t>
  </si>
  <si>
    <t>Other operating income</t>
  </si>
  <si>
    <t>090</t>
  </si>
  <si>
    <t>Other operating expenses</t>
  </si>
  <si>
    <t>100</t>
  </si>
  <si>
    <t>PROFIT (LOSS) BEFORE TAXES  (LINES 050+060-070+080+090-100)</t>
  </si>
  <si>
    <t>140</t>
  </si>
  <si>
    <t>Income tax charges (lines -151+/-152+/-153) including</t>
  </si>
  <si>
    <t xml:space="preserve">Deferred tax liabilities </t>
  </si>
  <si>
    <t>142</t>
  </si>
  <si>
    <t>151</t>
  </si>
  <si>
    <t>141</t>
  </si>
  <si>
    <t>152</t>
  </si>
  <si>
    <t>Current income tax charge</t>
  </si>
  <si>
    <t>150</t>
  </si>
  <si>
    <t>153</t>
  </si>
  <si>
    <t>NET PROFIT (LOSS) OF THE PERIOD UNDER REPORT) (LINES 140+150)</t>
  </si>
  <si>
    <t>190</t>
  </si>
  <si>
    <t xml:space="preserve">FOR REFERENCE                                                                            Income tax conditional expense (profit)
</t>
  </si>
  <si>
    <t>Fixed tax liabilities</t>
  </si>
  <si>
    <t>200</t>
  </si>
  <si>
    <t>Fixed tax assets</t>
  </si>
  <si>
    <t xml:space="preserve">     </t>
  </si>
  <si>
    <t>Base equity income (loss)</t>
  </si>
  <si>
    <t>Watered equity income (loss)</t>
  </si>
  <si>
    <t>*to be filled in the annual accounting report</t>
  </si>
  <si>
    <r>
      <t xml:space="preserve">                     </t>
    </r>
    <r>
      <rPr>
        <b/>
        <sz val="12"/>
        <rFont val="Arial Cyr"/>
        <family val="2"/>
      </rPr>
      <t xml:space="preserve">  Explanation of profit and loss items</t>
    </r>
  </si>
  <si>
    <t>profit</t>
  </si>
  <si>
    <t>loss</t>
  </si>
  <si>
    <t>1,d,e</t>
  </si>
  <si>
    <t xml:space="preserve">Fines, penalties and forfeits, which have been acknowledged or for which (arbitration) court awards on recovery have been received </t>
  </si>
  <si>
    <t>401</t>
  </si>
  <si>
    <t xml:space="preserve">Profit (loss) of previous years </t>
  </si>
  <si>
    <t>402</t>
  </si>
  <si>
    <t xml:space="preserve">Compensation of losses inflicted by failure to fulfill or to fulfill duly the obligations </t>
  </si>
  <si>
    <t>403</t>
  </si>
  <si>
    <t xml:space="preserve">Foreign exchange differences </t>
  </si>
  <si>
    <t>404</t>
  </si>
  <si>
    <t xml:space="preserve">Allocations to evaluation reserves </t>
  </si>
  <si>
    <t>405</t>
  </si>
  <si>
    <t xml:space="preserve">Written-off accounts receivable and payable </t>
  </si>
  <si>
    <t>406</t>
  </si>
  <si>
    <r>
      <t xml:space="preserve">CEO </t>
    </r>
    <r>
      <rPr>
        <sz val="10"/>
        <rFont val="Arial Cyr"/>
        <family val="2"/>
      </rPr>
      <t xml:space="preserve"> __________  Andreev A.V.</t>
    </r>
  </si>
  <si>
    <r>
      <t xml:space="preserve">Chief Accountant  </t>
    </r>
    <r>
      <rPr>
        <sz val="10"/>
        <rFont val="Arial Cyr"/>
        <family val="2"/>
      </rPr>
      <t>________ _Rusinova Т.V.</t>
    </r>
  </si>
  <si>
    <t xml:space="preserve">                    (signature)              (name)</t>
  </si>
  <si>
    <t xml:space="preserve">                                       (signature)      (name)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</si>
</sst>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_ ;[Red]\-0\ "/>
    <numFmt numFmtId="166" formatCode="\(#,##0\);[Blue]\-#,##0"/>
    <numFmt numFmtId="167" formatCode="0;[Red]\(0\)"/>
    <numFmt numFmtId="168" formatCode="0;[Blue]\-0"/>
    <numFmt numFmtId="169" formatCode="\(0\);[Blue]\-0"/>
    <numFmt numFmtId="170" formatCode="0.000_ ;[Red]\-0.000\ "/>
    <numFmt numFmtId="171" formatCode="#,##0.00000_ ;[Red]\-#,##0.00000\ "/>
    <numFmt numFmtId="172" formatCode="0.00000_ ;[Red]\-0.00000\ "/>
    <numFmt numFmtId="173" formatCode="0.000"/>
  </numFmts>
  <fonts count="12">
    <font>
      <sz val="10"/>
      <name val="Arial"/>
      <family val="0"/>
    </font>
    <font>
      <sz val="8"/>
      <name val="Arial Cyr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i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shrinkToFit="1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right" shrinkToFit="1"/>
      <protection/>
    </xf>
    <xf numFmtId="0" fontId="1" fillId="0" borderId="0" xfId="0" applyFont="1" applyAlignment="1">
      <alignment horizontal="right" shrinkToFit="1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 applyProtection="1">
      <alignment horizontal="left" wrapText="1" shrinkToFit="1"/>
      <protection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Alignment="1">
      <alignment horizontal="left" shrinkToFit="1"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49" fontId="6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/>
    </xf>
    <xf numFmtId="14" fontId="2" fillId="0" borderId="5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>
      <alignment wrapText="1"/>
    </xf>
    <xf numFmtId="49" fontId="6" fillId="0" borderId="13" xfId="0" applyNumberFormat="1" applyFont="1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164" fontId="7" fillId="0" borderId="18" xfId="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Border="1" applyAlignment="1">
      <alignment wrapText="1"/>
    </xf>
    <xf numFmtId="49" fontId="2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164" fontId="7" fillId="0" borderId="23" xfId="0" applyNumberFormat="1" applyFont="1" applyFill="1" applyBorder="1" applyAlignment="1" applyProtection="1">
      <alignment horizontal="right"/>
      <protection locked="0"/>
    </xf>
    <xf numFmtId="164" fontId="7" fillId="0" borderId="24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/>
    </xf>
    <xf numFmtId="164" fontId="7" fillId="0" borderId="23" xfId="0" applyNumberFormat="1" applyFont="1" applyBorder="1" applyAlignment="1" applyProtection="1">
      <alignment horizontal="right"/>
      <protection locked="0"/>
    </xf>
    <xf numFmtId="164" fontId="7" fillId="0" borderId="24" xfId="0" applyNumberFormat="1" applyFont="1" applyBorder="1" applyAlignment="1" applyProtection="1">
      <alignment horizontal="right"/>
      <protection locked="0"/>
    </xf>
    <xf numFmtId="0" fontId="6" fillId="0" borderId="22" xfId="0" applyFont="1" applyBorder="1" applyAlignment="1">
      <alignment horizontal="center"/>
    </xf>
    <xf numFmtId="164" fontId="7" fillId="0" borderId="23" xfId="0" applyNumberFormat="1" applyFont="1" applyFill="1" applyBorder="1" applyAlignment="1" applyProtection="1">
      <alignment horizontal="right"/>
      <protection/>
    </xf>
    <xf numFmtId="164" fontId="7" fillId="0" borderId="24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wrapText="1"/>
      <protection locked="0"/>
    </xf>
    <xf numFmtId="0" fontId="2" fillId="0" borderId="25" xfId="0" applyFont="1" applyBorder="1" applyAlignment="1">
      <alignment horizontal="centerContinuous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7" fillId="0" borderId="26" xfId="0" applyNumberFormat="1" applyFont="1" applyBorder="1" applyAlignment="1" applyProtection="1">
      <alignment horizontal="right"/>
      <protection locked="0"/>
    </xf>
    <xf numFmtId="49" fontId="6" fillId="0" borderId="27" xfId="0" applyNumberFormat="1" applyFont="1" applyBorder="1" applyAlignment="1">
      <alignment wrapText="1"/>
    </xf>
    <xf numFmtId="49" fontId="6" fillId="0" borderId="28" xfId="0" applyNumberFormat="1" applyFont="1" applyBorder="1" applyAlignment="1" applyProtection="1">
      <alignment wrapText="1"/>
      <protection locked="0"/>
    </xf>
    <xf numFmtId="0" fontId="0" fillId="0" borderId="29" xfId="0" applyNumberFormat="1" applyBorder="1" applyAlignment="1">
      <alignment horizontal="center" wrapText="1"/>
    </xf>
    <xf numFmtId="0" fontId="6" fillId="0" borderId="30" xfId="0" applyFont="1" applyBorder="1" applyAlignment="1">
      <alignment horizontal="centerContinuous"/>
    </xf>
    <xf numFmtId="164" fontId="7" fillId="0" borderId="31" xfId="0" applyNumberFormat="1" applyFont="1" applyFill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wrapText="1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49" fontId="6" fillId="0" borderId="33" xfId="0" applyNumberFormat="1" applyFont="1" applyBorder="1" applyAlignment="1" applyProtection="1">
      <alignment horizontal="center"/>
      <protection/>
    </xf>
    <xf numFmtId="49" fontId="6" fillId="0" borderId="23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49" fontId="6" fillId="0" borderId="26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wrapText="1"/>
      <protection locked="0"/>
    </xf>
    <xf numFmtId="0" fontId="0" fillId="0" borderId="34" xfId="0" applyNumberForma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164" fontId="7" fillId="0" borderId="17" xfId="0" applyNumberFormat="1" applyFont="1" applyFill="1" applyBorder="1" applyAlignment="1" applyProtection="1">
      <alignment horizontal="right"/>
      <protection/>
    </xf>
    <xf numFmtId="164" fontId="7" fillId="0" borderId="18" xfId="0" applyNumberFormat="1" applyFont="1" applyFill="1" applyBorder="1" applyAlignment="1" applyProtection="1">
      <alignment horizontal="right"/>
      <protection/>
    </xf>
    <xf numFmtId="49" fontId="9" fillId="0" borderId="19" xfId="0" applyNumberFormat="1" applyFont="1" applyBorder="1" applyAlignment="1">
      <alignment wrapText="1"/>
    </xf>
    <xf numFmtId="49" fontId="9" fillId="0" borderId="20" xfId="0" applyNumberFormat="1" applyFont="1" applyBorder="1" applyAlignment="1" applyProtection="1">
      <alignment wrapText="1"/>
      <protection locked="0"/>
    </xf>
    <xf numFmtId="0" fontId="0" fillId="0" borderId="36" xfId="0" applyNumberForma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 applyProtection="1">
      <alignment wrapText="1"/>
      <protection locked="0"/>
    </xf>
    <xf numFmtId="0" fontId="6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Continuous"/>
    </xf>
    <xf numFmtId="164" fontId="7" fillId="0" borderId="28" xfId="0" applyNumberFormat="1" applyFont="1" applyBorder="1" applyAlignment="1" applyProtection="1">
      <alignment horizontal="right"/>
      <protection locked="0"/>
    </xf>
    <xf numFmtId="164" fontId="7" fillId="0" borderId="26" xfId="0" applyNumberFormat="1" applyFont="1" applyFill="1" applyBorder="1" applyAlignment="1" applyProtection="1">
      <alignment horizontal="right"/>
      <protection locked="0"/>
    </xf>
    <xf numFmtId="49" fontId="6" fillId="0" borderId="19" xfId="0" applyNumberFormat="1" applyFont="1" applyBorder="1" applyAlignment="1">
      <alignment wrapText="1"/>
    </xf>
    <xf numFmtId="49" fontId="6" fillId="0" borderId="20" xfId="0" applyNumberFormat="1" applyFont="1" applyBorder="1" applyAlignment="1" applyProtection="1">
      <alignment wrapText="1"/>
      <protection locked="0"/>
    </xf>
    <xf numFmtId="0" fontId="6" fillId="0" borderId="38" xfId="0" applyFont="1" applyBorder="1" applyAlignment="1">
      <alignment horizontal="centerContinuous"/>
    </xf>
    <xf numFmtId="49" fontId="6" fillId="0" borderId="27" xfId="0" applyNumberFormat="1" applyFont="1" applyBorder="1" applyAlignment="1">
      <alignment wrapText="1"/>
    </xf>
    <xf numFmtId="49" fontId="6" fillId="0" borderId="28" xfId="0" applyNumberFormat="1" applyFont="1" applyBorder="1" applyAlignment="1" applyProtection="1">
      <alignment wrapText="1"/>
      <protection locked="0"/>
    </xf>
    <xf numFmtId="0" fontId="0" fillId="0" borderId="39" xfId="0" applyNumberForma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6" xfId="0" applyFont="1" applyBorder="1" applyAlignment="1" applyProtection="1">
      <alignment wrapText="1"/>
      <protection locked="0"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Continuous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40" xfId="0" applyNumberFormat="1" applyFont="1" applyFill="1" applyBorder="1" applyAlignment="1" applyProtection="1">
      <alignment horizontal="right"/>
      <protection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Border="1" applyAlignment="1" applyProtection="1">
      <alignment wrapText="1"/>
      <protection locked="0"/>
    </xf>
    <xf numFmtId="0" fontId="2" fillId="0" borderId="35" xfId="0" applyFont="1" applyBorder="1" applyAlignment="1">
      <alignment horizontal="center"/>
    </xf>
    <xf numFmtId="166" fontId="7" fillId="0" borderId="23" xfId="0" applyNumberFormat="1" applyFont="1" applyFill="1" applyBorder="1" applyAlignment="1" applyProtection="1">
      <alignment horizontal="right"/>
      <protection locked="0"/>
    </xf>
    <xf numFmtId="166" fontId="7" fillId="0" borderId="42" xfId="0" applyNumberFormat="1" applyFont="1" applyFill="1" applyBorder="1" applyAlignment="1" applyProtection="1">
      <alignment horizontal="right"/>
      <protection locked="0"/>
    </xf>
    <xf numFmtId="164" fontId="7" fillId="0" borderId="23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Border="1" applyAlignment="1">
      <alignment wrapText="1"/>
    </xf>
    <xf numFmtId="0" fontId="6" fillId="0" borderId="38" xfId="0" applyFont="1" applyBorder="1" applyAlignment="1">
      <alignment horizontal="center"/>
    </xf>
    <xf numFmtId="164" fontId="7" fillId="0" borderId="43" xfId="0" applyNumberFormat="1" applyFont="1" applyFill="1" applyBorder="1" applyAlignment="1" applyProtection="1">
      <alignment horizontal="right"/>
      <protection/>
    </xf>
    <xf numFmtId="164" fontId="7" fillId="0" borderId="44" xfId="0" applyNumberFormat="1" applyFont="1" applyFill="1" applyBorder="1" applyAlignment="1" applyProtection="1">
      <alignment horizontal="right"/>
      <protection/>
    </xf>
    <xf numFmtId="164" fontId="7" fillId="0" borderId="20" xfId="0" applyNumberFormat="1" applyFont="1" applyFill="1" applyBorder="1" applyAlignment="1" applyProtection="1">
      <alignment horizontal="right"/>
      <protection locked="0"/>
    </xf>
    <xf numFmtId="164" fontId="7" fillId="0" borderId="21" xfId="0" applyNumberFormat="1" applyFont="1" applyFill="1" applyBorder="1" applyAlignment="1" applyProtection="1">
      <alignment horizontal="right"/>
      <protection locked="0"/>
    </xf>
    <xf numFmtId="164" fontId="7" fillId="0" borderId="13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Continuous"/>
    </xf>
    <xf numFmtId="164" fontId="7" fillId="0" borderId="28" xfId="0" applyNumberFormat="1" applyFont="1" applyFill="1" applyBorder="1" applyAlignment="1" applyProtection="1">
      <alignment horizontal="right"/>
      <protection/>
    </xf>
    <xf numFmtId="164" fontId="7" fillId="0" borderId="29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12" xfId="0" applyNumberFormat="1" applyFont="1" applyBorder="1" applyAlignment="1" applyProtection="1">
      <alignment horizontal="center" wrapText="1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Border="1" applyAlignment="1">
      <alignment wrapText="1"/>
    </xf>
    <xf numFmtId="0" fontId="0" fillId="0" borderId="21" xfId="0" applyNumberForma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>
      <alignment wrapText="1"/>
    </xf>
    <xf numFmtId="49" fontId="2" fillId="0" borderId="28" xfId="0" applyNumberFormat="1" applyFont="1" applyBorder="1" applyAlignment="1" applyProtection="1">
      <alignment wrapText="1"/>
      <protection locked="0"/>
    </xf>
    <xf numFmtId="0" fontId="0" fillId="0" borderId="29" xfId="0" applyNumberForma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/>
      <protection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3" fillId="0" borderId="4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23" xfId="0" applyNumberFormat="1" applyFont="1" applyBorder="1" applyAlignment="1" applyProtection="1">
      <alignment horizontal="center" wrapText="1"/>
      <protection/>
    </xf>
    <xf numFmtId="0" fontId="6" fillId="0" borderId="47" xfId="0" applyFont="1" applyBorder="1" applyAlignment="1" applyProtection="1">
      <alignment horizontal="center"/>
      <protection/>
    </xf>
    <xf numFmtId="49" fontId="0" fillId="0" borderId="48" xfId="0" applyNumberFormat="1" applyBorder="1" applyAlignment="1">
      <alignment wrapText="1"/>
    </xf>
    <xf numFmtId="49" fontId="2" fillId="0" borderId="28" xfId="0" applyNumberFormat="1" applyFont="1" applyBorder="1" applyAlignment="1" applyProtection="1">
      <alignment wrapText="1"/>
      <protection locked="0"/>
    </xf>
    <xf numFmtId="0" fontId="0" fillId="0" borderId="29" xfId="0" applyNumberFormat="1" applyBorder="1" applyAlignment="1" applyProtection="1">
      <alignment horizontal="center" wrapText="1"/>
      <protection/>
    </xf>
    <xf numFmtId="0" fontId="2" fillId="0" borderId="38" xfId="0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wrapText="1" shrinkToFit="1"/>
    </xf>
    <xf numFmtId="0" fontId="1" fillId="0" borderId="0" xfId="0" applyNumberFormat="1" applyFont="1" applyAlignment="1" applyProtection="1">
      <alignment horizontal="left" wrapText="1" shrinkToFit="1"/>
      <protection/>
    </xf>
    <xf numFmtId="0" fontId="0" fillId="0" borderId="0" xfId="0" applyAlignment="1">
      <alignment shrinkToFit="1"/>
    </xf>
    <xf numFmtId="49" fontId="1" fillId="0" borderId="0" xfId="0" applyNumberFormat="1" applyFont="1" applyAlignment="1" applyProtection="1">
      <alignment shrinkToFit="1"/>
      <protection/>
    </xf>
    <xf numFmtId="0" fontId="1" fillId="0" borderId="0" xfId="0" applyFont="1" applyAlignment="1">
      <alignment horizontal="left" wrapText="1" shrinkToFit="1"/>
    </xf>
    <xf numFmtId="0" fontId="1" fillId="0" borderId="0" xfId="0" applyNumberFormat="1" applyFont="1" applyAlignment="1" applyProtection="1">
      <alignment horizontal="left" wrapText="1" shrinkToFit="1"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 shrinkToFit="1"/>
    </xf>
    <xf numFmtId="0" fontId="0" fillId="0" borderId="0" xfId="0" applyAlignment="1" applyProtection="1">
      <alignment horizontal="left" wrapText="1" shrinkToFit="1"/>
      <protection locked="0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49" fontId="6" fillId="0" borderId="0" xfId="0" applyNumberFormat="1" applyFont="1" applyAlignment="1" applyProtection="1">
      <alignment horizontal="left" shrinkToFit="1"/>
      <protection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3" xfId="0" applyNumberFormat="1" applyFont="1" applyFill="1" applyBorder="1" applyAlignment="1" applyProtection="1">
      <alignment horizontal="left" wrapText="1"/>
      <protection locked="0"/>
    </xf>
    <xf numFmtId="49" fontId="0" fillId="0" borderId="1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64" fontId="1" fillId="0" borderId="17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Border="1" applyAlignment="1" applyProtection="1">
      <alignment horizontal="right"/>
      <protection/>
    </xf>
    <xf numFmtId="0" fontId="7" fillId="0" borderId="19" xfId="0" applyFont="1" applyBorder="1" applyAlignment="1">
      <alignment wrapText="1"/>
    </xf>
    <xf numFmtId="0" fontId="7" fillId="0" borderId="20" xfId="0" applyFont="1" applyFill="1" applyBorder="1" applyAlignment="1" applyProtection="1">
      <alignment wrapText="1"/>
      <protection locked="0"/>
    </xf>
    <xf numFmtId="49" fontId="0" fillId="0" borderId="21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right"/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Border="1" applyAlignment="1">
      <alignment vertical="center" wrapText="1"/>
    </xf>
    <xf numFmtId="166" fontId="1" fillId="0" borderId="23" xfId="0" applyNumberFormat="1" applyFont="1" applyFill="1" applyBorder="1" applyAlignment="1" applyProtection="1">
      <alignment horizontal="right"/>
      <protection locked="0"/>
    </xf>
    <xf numFmtId="166" fontId="1" fillId="0" borderId="24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ill="1" applyBorder="1" applyAlignment="1" applyProtection="1">
      <alignment horizontal="right"/>
      <protection/>
    </xf>
    <xf numFmtId="0" fontId="6" fillId="0" borderId="19" xfId="0" applyFont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wrapText="1"/>
      <protection locked="0"/>
    </xf>
    <xf numFmtId="49" fontId="6" fillId="0" borderId="37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right"/>
      <protection/>
    </xf>
    <xf numFmtId="164" fontId="1" fillId="0" borderId="24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ill="1" applyBorder="1" applyAlignment="1" applyProtection="1">
      <alignment horizontal="right"/>
      <protection/>
    </xf>
    <xf numFmtId="0" fontId="6" fillId="0" borderId="19" xfId="0" applyFont="1" applyBorder="1" applyAlignment="1">
      <alignment vertical="center" wrapText="1"/>
    </xf>
    <xf numFmtId="0" fontId="5" fillId="0" borderId="20" xfId="0" applyFont="1" applyFill="1" applyBorder="1" applyAlignment="1" applyProtection="1">
      <alignment wrapText="1"/>
      <protection locked="0"/>
    </xf>
    <xf numFmtId="169" fontId="7" fillId="0" borderId="20" xfId="0" applyNumberFormat="1" applyFont="1" applyFill="1" applyBorder="1" applyAlignment="1" applyProtection="1">
      <alignment wrapText="1"/>
      <protection locked="0"/>
    </xf>
    <xf numFmtId="0" fontId="6" fillId="0" borderId="19" xfId="0" applyFont="1" applyBorder="1" applyAlignment="1">
      <alignment wrapText="1"/>
    </xf>
    <xf numFmtId="49" fontId="6" fillId="0" borderId="37" xfId="0" applyNumberFormat="1" applyFont="1" applyBorder="1" applyAlignment="1">
      <alignment horizontal="centerContinuous"/>
    </xf>
    <xf numFmtId="0" fontId="0" fillId="0" borderId="19" xfId="0" applyBorder="1" applyAlignment="1">
      <alignment wrapText="1"/>
    </xf>
    <xf numFmtId="49" fontId="0" fillId="0" borderId="37" xfId="0" applyNumberFormat="1" applyBorder="1" applyAlignment="1">
      <alignment horizontal="centerContinuous"/>
    </xf>
    <xf numFmtId="166" fontId="1" fillId="0" borderId="43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>
      <alignment wrapText="1"/>
    </xf>
    <xf numFmtId="0" fontId="5" fillId="0" borderId="43" xfId="0" applyFont="1" applyFill="1" applyBorder="1" applyAlignment="1" applyProtection="1">
      <alignment wrapText="1"/>
      <protection locked="0"/>
    </xf>
    <xf numFmtId="49" fontId="0" fillId="0" borderId="44" xfId="0" applyNumberForma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6" fontId="1" fillId="0" borderId="44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70" fontId="1" fillId="0" borderId="0" xfId="0" applyNumberFormat="1" applyFont="1" applyBorder="1" applyAlignment="1" applyProtection="1">
      <alignment/>
      <protection/>
    </xf>
    <xf numFmtId="0" fontId="0" fillId="0" borderId="45" xfId="0" applyBorder="1" applyAlignment="1">
      <alignment wrapText="1"/>
    </xf>
    <xf numFmtId="0" fontId="7" fillId="0" borderId="28" xfId="0" applyFont="1" applyFill="1" applyBorder="1" applyAlignment="1" applyProtection="1">
      <alignment wrapText="1"/>
      <protection locked="0"/>
    </xf>
    <xf numFmtId="49" fontId="0" fillId="0" borderId="29" xfId="0" applyNumberForma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49" fontId="0" fillId="0" borderId="19" xfId="0" applyNumberForma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center" wrapText="1"/>
      <protection/>
    </xf>
    <xf numFmtId="0" fontId="6" fillId="0" borderId="51" xfId="0" applyFont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horizontal="center"/>
      <protection/>
    </xf>
    <xf numFmtId="171" fontId="7" fillId="0" borderId="17" xfId="0" applyNumberFormat="1" applyFont="1" applyFill="1" applyBorder="1" applyAlignment="1" applyProtection="1">
      <alignment horizontal="center" vertical="center"/>
      <protection locked="0"/>
    </xf>
    <xf numFmtId="171" fontId="7" fillId="0" borderId="18" xfId="0" applyNumberFormat="1" applyFont="1" applyFill="1" applyBorder="1" applyAlignment="1" applyProtection="1">
      <alignment horizontal="center" vertical="center"/>
      <protection locked="0"/>
    </xf>
    <xf numFmtId="172" fontId="0" fillId="0" borderId="19" xfId="0" applyNumberFormat="1" applyFill="1" applyBorder="1" applyAlignment="1" applyProtection="1">
      <alignment horizontal="right"/>
      <protection/>
    </xf>
    <xf numFmtId="0" fontId="7" fillId="0" borderId="29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horizontal="center"/>
      <protection/>
    </xf>
    <xf numFmtId="171" fontId="7" fillId="0" borderId="1" xfId="0" applyNumberFormat="1" applyFont="1" applyFill="1" applyBorder="1" applyAlignment="1" applyProtection="1">
      <alignment horizontal="center" vertical="center"/>
      <protection locked="0"/>
    </xf>
    <xf numFmtId="171" fontId="7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6" fillId="0" borderId="3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23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49" fontId="5" fillId="0" borderId="1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49" fontId="7" fillId="0" borderId="21" xfId="0" applyNumberFormat="1" applyFont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/>
    </xf>
    <xf numFmtId="166" fontId="7" fillId="0" borderId="17" xfId="0" applyNumberFormat="1" applyFont="1" applyFill="1" applyBorder="1" applyAlignment="1" applyProtection="1">
      <alignment horizontal="right"/>
      <protection locked="0"/>
    </xf>
    <xf numFmtId="166" fontId="7" fillId="0" borderId="18" xfId="0" applyNumberFormat="1" applyFont="1" applyFill="1" applyBorder="1" applyAlignment="1" applyProtection="1">
      <alignment horizontal="right"/>
      <protection locked="0"/>
    </xf>
    <xf numFmtId="49" fontId="7" fillId="0" borderId="21" xfId="0" applyNumberFormat="1" applyFont="1" applyBorder="1" applyAlignment="1" applyProtection="1">
      <alignment horizontal="centerContinuous"/>
      <protection locked="0"/>
    </xf>
    <xf numFmtId="49" fontId="7" fillId="0" borderId="37" xfId="0" applyNumberFormat="1" applyFont="1" applyBorder="1" applyAlignment="1" applyProtection="1">
      <alignment horizontal="centerContinuous"/>
      <protection/>
    </xf>
    <xf numFmtId="166" fontId="7" fillId="0" borderId="43" xfId="0" applyNumberFormat="1" applyFont="1" applyFill="1" applyBorder="1" applyAlignment="1" applyProtection="1">
      <alignment horizontal="right"/>
      <protection locked="0"/>
    </xf>
    <xf numFmtId="166" fontId="7" fillId="0" borderId="44" xfId="0" applyNumberFormat="1" applyFont="1" applyFill="1" applyBorder="1" applyAlignment="1" applyProtection="1">
      <alignment horizontal="right"/>
      <protection locked="0"/>
    </xf>
    <xf numFmtId="0" fontId="7" fillId="0" borderId="27" xfId="0" applyFont="1" applyBorder="1" applyAlignment="1">
      <alignment wrapText="1"/>
    </xf>
    <xf numFmtId="49" fontId="7" fillId="0" borderId="29" xfId="0" applyNumberFormat="1" applyFont="1" applyBorder="1" applyAlignment="1" applyProtection="1">
      <alignment horizontal="centerContinuous"/>
      <protection locked="0"/>
    </xf>
    <xf numFmtId="49" fontId="7" fillId="0" borderId="45" xfId="0" applyNumberFormat="1" applyFont="1" applyBorder="1" applyAlignment="1" applyProtection="1">
      <alignment horizontal="centerContinuous"/>
      <protection/>
    </xf>
    <xf numFmtId="166" fontId="7" fillId="0" borderId="1" xfId="0" applyNumberFormat="1" applyFont="1" applyFill="1" applyBorder="1" applyAlignment="1" applyProtection="1">
      <alignment horizontal="right"/>
      <protection locked="0"/>
    </xf>
    <xf numFmtId="166" fontId="7" fillId="0" borderId="2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1_1q_2007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ya\Local%20Settings\Temporary%20Internet%20Files\Content.IE5\WARZF8S4\f2_1q_2007en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1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2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B1">
      <selection activeCell="B4" sqref="B4"/>
    </sheetView>
  </sheetViews>
  <sheetFormatPr defaultColWidth="9.140625" defaultRowHeight="12.75"/>
  <cols>
    <col min="1" max="1" width="6.8515625" style="0" hidden="1" customWidth="1"/>
    <col min="2" max="2" width="40.7109375" style="0" customWidth="1"/>
    <col min="3" max="3" width="8.28125" style="0" customWidth="1"/>
    <col min="4" max="4" width="11.28125" style="14" customWidth="1"/>
    <col min="5" max="5" width="16.28125" style="0" customWidth="1"/>
    <col min="6" max="6" width="18.00390625" style="0" customWidth="1"/>
    <col min="7" max="7" width="16.8515625" style="0" customWidth="1"/>
  </cols>
  <sheetData>
    <row r="1" spans="2:6" ht="12.75">
      <c r="B1" s="1"/>
      <c r="C1" s="2"/>
      <c r="D1" s="3"/>
      <c r="E1" s="4"/>
      <c r="F1" s="5"/>
    </row>
    <row r="2" spans="2:6" s="6" customFormat="1" ht="12.75">
      <c r="B2" s="7"/>
      <c r="C2" s="8"/>
      <c r="D2" s="9"/>
      <c r="E2" s="10"/>
      <c r="F2" s="11"/>
    </row>
    <row r="3" spans="2:6" s="6" customFormat="1" ht="12.75">
      <c r="B3" s="12"/>
      <c r="C3" s="13"/>
      <c r="D3" s="13"/>
      <c r="E3" s="14"/>
      <c r="F3" s="11"/>
    </row>
    <row r="4" spans="2:6" s="6" customFormat="1" ht="25.5" customHeight="1">
      <c r="B4" s="12"/>
      <c r="C4" s="15"/>
      <c r="D4" s="15"/>
      <c r="E4"/>
      <c r="F4" s="16"/>
    </row>
    <row r="5" spans="1:7" s="6" customFormat="1" ht="21.75" customHeight="1" thickBot="1">
      <c r="A5"/>
      <c r="B5" s="17" t="s">
        <v>0</v>
      </c>
      <c r="C5" s="18"/>
      <c r="D5" s="18"/>
      <c r="E5" s="19"/>
      <c r="F5" s="20"/>
      <c r="G5" s="21" t="s">
        <v>1</v>
      </c>
    </row>
    <row r="6" spans="2:7" s="6" customFormat="1" ht="18.75" customHeight="1">
      <c r="B6" s="22"/>
      <c r="C6" s="22"/>
      <c r="D6" s="5"/>
      <c r="E6" s="23"/>
      <c r="F6" s="5" t="s">
        <v>2</v>
      </c>
      <c r="G6" s="24" t="s">
        <v>3</v>
      </c>
    </row>
    <row r="7" spans="1:7" s="6" customFormat="1" ht="24" customHeight="1">
      <c r="A7" s="25"/>
      <c r="B7" s="26" t="s">
        <v>4</v>
      </c>
      <c r="C7" s="27" t="s">
        <v>5</v>
      </c>
      <c r="D7" s="28"/>
      <c r="E7" s="29"/>
      <c r="F7" s="30" t="s">
        <v>6</v>
      </c>
      <c r="G7" s="31" t="s">
        <v>7</v>
      </c>
    </row>
    <row r="8" spans="1:7" s="6" customFormat="1" ht="40.5" customHeight="1">
      <c r="A8" s="22"/>
      <c r="B8" s="32" t="s">
        <v>8</v>
      </c>
      <c r="C8" s="33" t="s">
        <v>9</v>
      </c>
      <c r="D8" s="33"/>
      <c r="E8" s="33"/>
      <c r="F8" s="30" t="s">
        <v>10</v>
      </c>
      <c r="G8" s="34" t="s">
        <v>11</v>
      </c>
    </row>
    <row r="9" spans="1:7" s="6" customFormat="1" ht="33" customHeight="1">
      <c r="A9" s="35"/>
      <c r="B9" s="36" t="s">
        <v>12</v>
      </c>
      <c r="C9" s="37" t="str">
        <f>('[1]TITUL'!C7)</f>
        <v>2308025192</v>
      </c>
      <c r="D9" s="37"/>
      <c r="E9" s="37"/>
      <c r="F9" s="5" t="s">
        <v>13</v>
      </c>
      <c r="G9" s="38" t="s">
        <v>14</v>
      </c>
    </row>
    <row r="10" spans="2:7" s="6" customFormat="1" ht="27.75" customHeight="1">
      <c r="B10" s="39" t="s">
        <v>15</v>
      </c>
      <c r="C10" s="40" t="s">
        <v>16</v>
      </c>
      <c r="D10" s="40"/>
      <c r="E10" s="40"/>
      <c r="F10" s="5" t="s">
        <v>17</v>
      </c>
      <c r="G10" s="38" t="s">
        <v>18</v>
      </c>
    </row>
    <row r="11" spans="2:7" s="6" customFormat="1" ht="30.75" customHeight="1">
      <c r="B11" s="36" t="s">
        <v>19</v>
      </c>
      <c r="C11" s="41" t="s">
        <v>20</v>
      </c>
      <c r="D11" s="41"/>
      <c r="E11" s="41"/>
      <c r="F11" s="5" t="s">
        <v>21</v>
      </c>
      <c r="G11" s="34" t="s">
        <v>22</v>
      </c>
    </row>
    <row r="12" spans="2:7" s="6" customFormat="1" ht="27" customHeight="1" thickBot="1">
      <c r="B12" s="39" t="s">
        <v>23</v>
      </c>
      <c r="C12" s="42" t="s">
        <v>24</v>
      </c>
      <c r="D12" s="42"/>
      <c r="E12" s="43"/>
      <c r="F12" s="44" t="s">
        <v>25</v>
      </c>
      <c r="G12" s="45" t="s">
        <v>26</v>
      </c>
    </row>
    <row r="13" spans="1:7" s="6" customFormat="1" ht="30.75" customHeight="1">
      <c r="A13" s="46"/>
      <c r="B13" s="22" t="s">
        <v>27</v>
      </c>
      <c r="C13" s="47" t="s">
        <v>28</v>
      </c>
      <c r="D13" s="47"/>
      <c r="E13" s="47"/>
      <c r="F13" s="47"/>
      <c r="G13" s="48"/>
    </row>
    <row r="14" spans="2:7" s="6" customFormat="1" ht="18" customHeight="1" thickBot="1">
      <c r="B14" s="22"/>
      <c r="C14" s="22"/>
      <c r="D14"/>
      <c r="E14" s="23"/>
      <c r="F14" s="5" t="s">
        <v>29</v>
      </c>
      <c r="G14" s="49">
        <v>39199</v>
      </c>
    </row>
    <row r="15" spans="2:7" s="6" customFormat="1" ht="18.75" customHeight="1" thickBot="1">
      <c r="B15" s="22"/>
      <c r="C15" s="22"/>
      <c r="D15"/>
      <c r="E15" s="23"/>
      <c r="F15" s="5" t="s">
        <v>30</v>
      </c>
      <c r="G15" s="49">
        <v>39199</v>
      </c>
    </row>
    <row r="16" spans="2:6" s="6" customFormat="1" ht="12.75">
      <c r="B16" s="50"/>
      <c r="C16" s="50"/>
      <c r="D16" s="51"/>
      <c r="E16" s="52"/>
      <c r="F16" s="53"/>
    </row>
    <row r="17" spans="1:6" s="6" customFormat="1" ht="12.75" customHeight="1" thickBot="1">
      <c r="A17" s="6" t="s">
        <v>31</v>
      </c>
      <c r="B17" s="54"/>
      <c r="C17" s="54"/>
      <c r="D17" s="55"/>
      <c r="E17" s="56"/>
      <c r="F17" s="54"/>
    </row>
    <row r="18" spans="2:7" s="22" customFormat="1" ht="40.5" customHeight="1">
      <c r="B18" s="57" t="s">
        <v>32</v>
      </c>
      <c r="C18" s="58" t="s">
        <v>33</v>
      </c>
      <c r="D18" s="59" t="s">
        <v>34</v>
      </c>
      <c r="E18" s="59" t="s">
        <v>35</v>
      </c>
      <c r="F18" s="58" t="s">
        <v>36</v>
      </c>
      <c r="G18" s="60" t="s">
        <v>37</v>
      </c>
    </row>
    <row r="19" spans="1:7" s="22" customFormat="1" ht="16.5" customHeight="1" thickBot="1">
      <c r="A19" s="22" t="s">
        <v>38</v>
      </c>
      <c r="B19" s="61">
        <v>1</v>
      </c>
      <c r="C19" s="62" t="s">
        <v>39</v>
      </c>
      <c r="D19" s="63">
        <v>2</v>
      </c>
      <c r="E19" s="64" t="s">
        <v>40</v>
      </c>
      <c r="F19" s="65">
        <v>3</v>
      </c>
      <c r="G19" s="66">
        <v>4</v>
      </c>
    </row>
    <row r="20" spans="1:7" s="22" customFormat="1" ht="33" customHeight="1">
      <c r="A20" s="22" t="s">
        <v>41</v>
      </c>
      <c r="B20" s="67" t="s">
        <v>42</v>
      </c>
      <c r="C20" s="68"/>
      <c r="D20" s="69">
        <v>110</v>
      </c>
      <c r="E20" s="70">
        <v>110</v>
      </c>
      <c r="F20" s="71">
        <v>113</v>
      </c>
      <c r="G20" s="72">
        <v>109</v>
      </c>
    </row>
    <row r="21" spans="1:7" s="6" customFormat="1" ht="18" customHeight="1">
      <c r="A21" s="22" t="s">
        <v>41</v>
      </c>
      <c r="B21" s="73" t="s">
        <v>43</v>
      </c>
      <c r="C21" s="74"/>
      <c r="D21" s="75">
        <v>120</v>
      </c>
      <c r="E21" s="76">
        <v>120</v>
      </c>
      <c r="F21" s="77">
        <v>33022381</v>
      </c>
      <c r="G21" s="78">
        <v>32712405</v>
      </c>
    </row>
    <row r="22" spans="1:7" s="6" customFormat="1" ht="17.25" customHeight="1">
      <c r="A22" s="22" t="s">
        <v>41</v>
      </c>
      <c r="B22" s="73" t="s">
        <v>44</v>
      </c>
      <c r="C22" s="74"/>
      <c r="D22" s="75">
        <v>130</v>
      </c>
      <c r="E22" s="79">
        <v>130</v>
      </c>
      <c r="F22" s="80">
        <v>2221984</v>
      </c>
      <c r="G22" s="81">
        <v>2077450</v>
      </c>
    </row>
    <row r="23" spans="1:7" s="6" customFormat="1" ht="28.5" customHeight="1">
      <c r="A23" s="22" t="s">
        <v>41</v>
      </c>
      <c r="B23" s="73" t="s">
        <v>45</v>
      </c>
      <c r="C23" s="74"/>
      <c r="D23" s="75">
        <v>135</v>
      </c>
      <c r="E23" s="76">
        <v>135</v>
      </c>
      <c r="F23" s="77">
        <v>0</v>
      </c>
      <c r="G23" s="78">
        <v>0</v>
      </c>
    </row>
    <row r="24" spans="1:7" s="6" customFormat="1" ht="16.5" customHeight="1">
      <c r="A24" s="22" t="s">
        <v>41</v>
      </c>
      <c r="B24" s="73" t="s">
        <v>46</v>
      </c>
      <c r="C24" s="74"/>
      <c r="D24" s="75">
        <v>140</v>
      </c>
      <c r="E24" s="82">
        <v>140</v>
      </c>
      <c r="F24" s="83">
        <f>(F25+F26+F27+F28)</f>
        <v>449128</v>
      </c>
      <c r="G24" s="84">
        <f>(G25+G26+G27+G28)</f>
        <v>460192</v>
      </c>
    </row>
    <row r="25" spans="1:7" s="6" customFormat="1" ht="27.75" customHeight="1">
      <c r="A25" s="22" t="s">
        <v>41</v>
      </c>
      <c r="B25" s="73" t="s">
        <v>47</v>
      </c>
      <c r="C25" s="74"/>
      <c r="D25" s="75"/>
      <c r="E25" s="79">
        <v>141</v>
      </c>
      <c r="F25" s="80">
        <v>431769</v>
      </c>
      <c r="G25" s="81">
        <v>431769</v>
      </c>
    </row>
    <row r="26" spans="1:7" s="6" customFormat="1" ht="19.5" customHeight="1">
      <c r="A26" s="22" t="s">
        <v>41</v>
      </c>
      <c r="B26" s="73" t="s">
        <v>48</v>
      </c>
      <c r="C26" s="74"/>
      <c r="D26" s="75"/>
      <c r="E26" s="79">
        <v>142</v>
      </c>
      <c r="F26" s="80">
        <v>1484</v>
      </c>
      <c r="G26" s="81">
        <v>1484</v>
      </c>
    </row>
    <row r="27" spans="1:7" s="6" customFormat="1" ht="21.75" customHeight="1">
      <c r="A27" s="22" t="s">
        <v>41</v>
      </c>
      <c r="B27" s="73" t="s">
        <v>49</v>
      </c>
      <c r="C27" s="74"/>
      <c r="D27" s="75"/>
      <c r="E27" s="79">
        <v>143</v>
      </c>
      <c r="F27" s="80">
        <v>15875</v>
      </c>
      <c r="G27" s="81">
        <v>15875</v>
      </c>
    </row>
    <row r="28" spans="1:7" s="6" customFormat="1" ht="18.75" customHeight="1">
      <c r="A28" s="22" t="s">
        <v>41</v>
      </c>
      <c r="B28" s="73" t="s">
        <v>50</v>
      </c>
      <c r="C28" s="74"/>
      <c r="D28" s="75"/>
      <c r="E28" s="79">
        <v>144</v>
      </c>
      <c r="F28" s="80">
        <v>0</v>
      </c>
      <c r="G28" s="81">
        <v>11064</v>
      </c>
    </row>
    <row r="29" spans="1:7" s="6" customFormat="1" ht="20.25" customHeight="1">
      <c r="A29" s="22" t="s">
        <v>41</v>
      </c>
      <c r="B29" s="73" t="s">
        <v>51</v>
      </c>
      <c r="C29" s="74"/>
      <c r="D29" s="75">
        <v>145</v>
      </c>
      <c r="E29" s="79">
        <v>145</v>
      </c>
      <c r="F29" s="80">
        <f>156356-1</f>
        <v>156355</v>
      </c>
      <c r="G29" s="81">
        <v>149149</v>
      </c>
    </row>
    <row r="30" spans="1:7" s="6" customFormat="1" ht="18.75" customHeight="1" thickBot="1">
      <c r="A30" s="22" t="s">
        <v>41</v>
      </c>
      <c r="B30" s="73" t="s">
        <v>52</v>
      </c>
      <c r="C30" s="85"/>
      <c r="D30" s="75">
        <v>150</v>
      </c>
      <c r="E30" s="86">
        <v>150</v>
      </c>
      <c r="F30" s="87">
        <v>1796988</v>
      </c>
      <c r="G30" s="88">
        <v>1997418</v>
      </c>
    </row>
    <row r="31" spans="1:7" s="6" customFormat="1" ht="26.25" customHeight="1" thickBot="1">
      <c r="A31" s="22" t="s">
        <v>41</v>
      </c>
      <c r="B31" s="89" t="s">
        <v>53</v>
      </c>
      <c r="C31" s="90"/>
      <c r="D31" s="91">
        <v>190</v>
      </c>
      <c r="E31" s="92">
        <v>190</v>
      </c>
      <c r="F31" s="93">
        <f>(F20+F21+F22+F23+F24+F29+F30)</f>
        <v>37646949</v>
      </c>
      <c r="G31" s="94">
        <f>(G20+G21+G22+G23+G24+G29+G30)</f>
        <v>37396723</v>
      </c>
    </row>
    <row r="32" spans="1:6" s="6" customFormat="1" ht="14.25" thickBot="1">
      <c r="A32" s="22"/>
      <c r="B32" s="95"/>
      <c r="C32" s="96"/>
      <c r="D32" s="22"/>
      <c r="E32" s="97"/>
      <c r="F32" s="97"/>
    </row>
    <row r="33" spans="1:7" s="6" customFormat="1" ht="41.25" customHeight="1">
      <c r="A33" s="22"/>
      <c r="B33" s="57" t="s">
        <v>32</v>
      </c>
      <c r="C33" s="58" t="s">
        <v>33</v>
      </c>
      <c r="D33" s="59" t="s">
        <v>34</v>
      </c>
      <c r="E33" s="59" t="s">
        <v>35</v>
      </c>
      <c r="F33" s="58" t="s">
        <v>36</v>
      </c>
      <c r="G33" s="60" t="s">
        <v>37</v>
      </c>
    </row>
    <row r="34" spans="1:7" s="6" customFormat="1" ht="18.75" customHeight="1" thickBot="1">
      <c r="A34" s="22" t="s">
        <v>38</v>
      </c>
      <c r="B34" s="98">
        <v>1</v>
      </c>
      <c r="C34" s="99" t="s">
        <v>39</v>
      </c>
      <c r="D34" s="63">
        <v>2</v>
      </c>
      <c r="E34" s="100" t="s">
        <v>40</v>
      </c>
      <c r="F34" s="64">
        <v>3</v>
      </c>
      <c r="G34" s="101">
        <v>4</v>
      </c>
    </row>
    <row r="35" spans="1:7" s="6" customFormat="1" ht="33" customHeight="1">
      <c r="A35" s="6" t="s">
        <v>41</v>
      </c>
      <c r="B35" s="67" t="s">
        <v>54</v>
      </c>
      <c r="C35" s="102"/>
      <c r="D35" s="103">
        <v>210</v>
      </c>
      <c r="E35" s="104">
        <v>210</v>
      </c>
      <c r="F35" s="105">
        <f>(F36+F37+F38+F39+F40+F41)</f>
        <v>965735</v>
      </c>
      <c r="G35" s="106">
        <f>(G36+G37+G38+G39+G40+G41)</f>
        <v>996262</v>
      </c>
    </row>
    <row r="36" spans="1:7" s="6" customFormat="1" ht="42" customHeight="1">
      <c r="A36" s="6" t="s">
        <v>41</v>
      </c>
      <c r="B36" s="107" t="s">
        <v>55</v>
      </c>
      <c r="C36" s="108"/>
      <c r="D36" s="109">
        <v>211</v>
      </c>
      <c r="E36" s="110">
        <v>211</v>
      </c>
      <c r="F36" s="80">
        <v>679725</v>
      </c>
      <c r="G36" s="81">
        <v>687117</v>
      </c>
    </row>
    <row r="37" spans="1:7" s="6" customFormat="1" ht="27" customHeight="1">
      <c r="A37" s="6" t="s">
        <v>41</v>
      </c>
      <c r="B37" s="111" t="s">
        <v>56</v>
      </c>
      <c r="C37" s="112"/>
      <c r="D37" s="109">
        <v>213</v>
      </c>
      <c r="E37" s="110">
        <v>213</v>
      </c>
      <c r="F37" s="80">
        <v>0</v>
      </c>
      <c r="G37" s="81">
        <v>0</v>
      </c>
    </row>
    <row r="38" spans="1:7" s="6" customFormat="1" ht="18.75" customHeight="1">
      <c r="A38" s="6" t="s">
        <v>41</v>
      </c>
      <c r="B38" s="111" t="s">
        <v>57</v>
      </c>
      <c r="C38" s="112"/>
      <c r="D38" s="109">
        <v>214</v>
      </c>
      <c r="E38" s="110">
        <v>214</v>
      </c>
      <c r="F38" s="80">
        <v>22853</v>
      </c>
      <c r="G38" s="81">
        <v>21560</v>
      </c>
    </row>
    <row r="39" spans="1:7" s="6" customFormat="1" ht="17.25" customHeight="1">
      <c r="A39" s="6" t="s">
        <v>41</v>
      </c>
      <c r="B39" s="111" t="s">
        <v>58</v>
      </c>
      <c r="C39" s="112"/>
      <c r="D39" s="109">
        <v>215</v>
      </c>
      <c r="E39" s="110">
        <v>215</v>
      </c>
      <c r="F39" s="80">
        <v>0</v>
      </c>
      <c r="G39" s="81">
        <v>0</v>
      </c>
    </row>
    <row r="40" spans="1:7" s="6" customFormat="1" ht="16.5" customHeight="1">
      <c r="A40" s="6" t="s">
        <v>41</v>
      </c>
      <c r="B40" s="111" t="s">
        <v>59</v>
      </c>
      <c r="C40" s="112"/>
      <c r="D40" s="109">
        <v>216</v>
      </c>
      <c r="E40" s="110">
        <v>216</v>
      </c>
      <c r="F40" s="80">
        <v>263156</v>
      </c>
      <c r="G40" s="81">
        <v>287584</v>
      </c>
    </row>
    <row r="41" spans="1:7" s="6" customFormat="1" ht="18" customHeight="1">
      <c r="A41" s="6" t="s">
        <v>41</v>
      </c>
      <c r="B41" s="111" t="s">
        <v>60</v>
      </c>
      <c r="C41" s="112"/>
      <c r="D41" s="109">
        <v>217</v>
      </c>
      <c r="E41" s="110">
        <v>217</v>
      </c>
      <c r="F41" s="80">
        <v>1</v>
      </c>
      <c r="G41" s="81">
        <v>1</v>
      </c>
    </row>
    <row r="42" spans="1:7" s="6" customFormat="1" ht="31.5" customHeight="1">
      <c r="A42" s="6" t="s">
        <v>41</v>
      </c>
      <c r="B42" s="111" t="s">
        <v>61</v>
      </c>
      <c r="C42" s="112"/>
      <c r="D42" s="109">
        <v>220</v>
      </c>
      <c r="E42" s="110">
        <v>220</v>
      </c>
      <c r="F42" s="80">
        <v>1073686</v>
      </c>
      <c r="G42" s="81">
        <v>915981</v>
      </c>
    </row>
    <row r="43" spans="1:7" s="6" customFormat="1" ht="43.5" customHeight="1">
      <c r="A43" s="6" t="s">
        <v>41</v>
      </c>
      <c r="B43" s="111" t="s">
        <v>62</v>
      </c>
      <c r="C43" s="112"/>
      <c r="D43" s="109">
        <v>230</v>
      </c>
      <c r="E43" s="113">
        <v>230</v>
      </c>
      <c r="F43" s="83">
        <f>(F44+F45+F46)</f>
        <v>9644</v>
      </c>
      <c r="G43" s="84">
        <f>(G44+G45+G46)</f>
        <v>8005</v>
      </c>
    </row>
    <row r="44" spans="1:7" s="6" customFormat="1" ht="24" customHeight="1">
      <c r="A44" s="6" t="s">
        <v>41</v>
      </c>
      <c r="B44" s="107" t="s">
        <v>63</v>
      </c>
      <c r="C44" s="108"/>
      <c r="D44" s="109">
        <v>231</v>
      </c>
      <c r="E44" s="114">
        <v>231</v>
      </c>
      <c r="F44" s="80">
        <v>580</v>
      </c>
      <c r="G44" s="81">
        <v>675</v>
      </c>
    </row>
    <row r="45" spans="1:7" s="6" customFormat="1" ht="15.75" customHeight="1">
      <c r="A45" s="6" t="s">
        <v>41</v>
      </c>
      <c r="B45" s="111" t="s">
        <v>64</v>
      </c>
      <c r="C45" s="112"/>
      <c r="D45" s="109"/>
      <c r="E45" s="110">
        <v>232</v>
      </c>
      <c r="F45" s="80">
        <v>0</v>
      </c>
      <c r="G45" s="81">
        <v>0</v>
      </c>
    </row>
    <row r="46" spans="1:7" s="6" customFormat="1" ht="15.75" customHeight="1">
      <c r="A46" s="6" t="s">
        <v>41</v>
      </c>
      <c r="B46" s="111" t="s">
        <v>65</v>
      </c>
      <c r="C46" s="112"/>
      <c r="D46" s="109"/>
      <c r="E46" s="110">
        <v>233</v>
      </c>
      <c r="F46" s="80">
        <v>9064</v>
      </c>
      <c r="G46" s="81">
        <v>7330</v>
      </c>
    </row>
    <row r="47" spans="1:7" s="6" customFormat="1" ht="42" customHeight="1">
      <c r="A47" s="6" t="s">
        <v>41</v>
      </c>
      <c r="B47" s="111" t="s">
        <v>66</v>
      </c>
      <c r="C47" s="112"/>
      <c r="D47" s="109">
        <v>240</v>
      </c>
      <c r="E47" s="113">
        <v>240</v>
      </c>
      <c r="F47" s="83">
        <f>(F48+F49+F50)</f>
        <v>1321343</v>
      </c>
      <c r="G47" s="84">
        <f>(G48+G49+G50)</f>
        <v>1901788</v>
      </c>
    </row>
    <row r="48" spans="1:7" s="6" customFormat="1" ht="26.25" customHeight="1">
      <c r="A48" s="6" t="s">
        <v>41</v>
      </c>
      <c r="B48" s="107" t="s">
        <v>63</v>
      </c>
      <c r="C48" s="108"/>
      <c r="D48" s="109">
        <v>241</v>
      </c>
      <c r="E48" s="110">
        <v>241</v>
      </c>
      <c r="F48" s="80">
        <v>796215</v>
      </c>
      <c r="G48" s="81">
        <v>1306492</v>
      </c>
    </row>
    <row r="49" spans="1:7" s="6" customFormat="1" ht="18.75" customHeight="1">
      <c r="A49" s="6" t="s">
        <v>41</v>
      </c>
      <c r="B49" s="111" t="s">
        <v>64</v>
      </c>
      <c r="C49" s="112"/>
      <c r="D49" s="109"/>
      <c r="E49" s="110">
        <v>242</v>
      </c>
      <c r="F49" s="77">
        <v>101466</v>
      </c>
      <c r="G49" s="78">
        <v>117339</v>
      </c>
    </row>
    <row r="50" spans="1:7" s="6" customFormat="1" ht="17.25" customHeight="1">
      <c r="A50" s="6" t="s">
        <v>41</v>
      </c>
      <c r="B50" s="111" t="s">
        <v>65</v>
      </c>
      <c r="C50" s="112"/>
      <c r="D50" s="109"/>
      <c r="E50" s="110">
        <v>243</v>
      </c>
      <c r="F50" s="77">
        <v>423662</v>
      </c>
      <c r="G50" s="78">
        <v>477957</v>
      </c>
    </row>
    <row r="51" spans="1:7" s="6" customFormat="1" ht="18" customHeight="1">
      <c r="A51" s="6" t="s">
        <v>41</v>
      </c>
      <c r="B51" s="111" t="s">
        <v>67</v>
      </c>
      <c r="C51" s="112"/>
      <c r="D51" s="109">
        <v>250</v>
      </c>
      <c r="E51" s="110">
        <v>250</v>
      </c>
      <c r="F51" s="77">
        <v>166464</v>
      </c>
      <c r="G51" s="78">
        <v>167067</v>
      </c>
    </row>
    <row r="52" spans="1:7" s="6" customFormat="1" ht="19.5" customHeight="1">
      <c r="A52" s="6" t="s">
        <v>41</v>
      </c>
      <c r="B52" s="111" t="s">
        <v>68</v>
      </c>
      <c r="C52" s="112"/>
      <c r="D52" s="109">
        <v>260</v>
      </c>
      <c r="E52" s="114">
        <v>260</v>
      </c>
      <c r="F52" s="77">
        <v>236923</v>
      </c>
      <c r="G52" s="78">
        <v>330257</v>
      </c>
    </row>
    <row r="53" spans="1:7" s="6" customFormat="1" ht="20.25" customHeight="1" thickBot="1">
      <c r="A53" s="6" t="s">
        <v>41</v>
      </c>
      <c r="B53" s="111" t="s">
        <v>69</v>
      </c>
      <c r="C53" s="112"/>
      <c r="D53" s="109">
        <v>270</v>
      </c>
      <c r="E53" s="114">
        <v>270</v>
      </c>
      <c r="F53" s="115">
        <v>918</v>
      </c>
      <c r="G53" s="116">
        <v>914</v>
      </c>
    </row>
    <row r="54" spans="1:7" s="6" customFormat="1" ht="18.75" customHeight="1" thickBot="1">
      <c r="A54" s="6" t="s">
        <v>41</v>
      </c>
      <c r="B54" s="117" t="s">
        <v>70</v>
      </c>
      <c r="C54" s="118"/>
      <c r="D54" s="109">
        <v>290</v>
      </c>
      <c r="E54" s="119">
        <v>290</v>
      </c>
      <c r="F54" s="93">
        <f>(F35+F42+F43+F47+F51+F52+F53)</f>
        <v>3774713</v>
      </c>
      <c r="G54" s="94">
        <f>(G35+G42+G43+G47+G51+G52+G53)</f>
        <v>4320274</v>
      </c>
    </row>
    <row r="55" spans="1:7" s="6" customFormat="1" ht="18.75" customHeight="1" thickBot="1">
      <c r="A55" s="6" t="s">
        <v>41</v>
      </c>
      <c r="B55" s="120" t="s">
        <v>71</v>
      </c>
      <c r="C55" s="121"/>
      <c r="D55" s="122">
        <v>300</v>
      </c>
      <c r="E55" s="119">
        <v>300</v>
      </c>
      <c r="F55" s="93">
        <f>(F31+F54)</f>
        <v>41421662</v>
      </c>
      <c r="G55" s="94">
        <f>(G31+G54)</f>
        <v>41716997</v>
      </c>
    </row>
    <row r="56" spans="1:7" s="6" customFormat="1" ht="13.5" thickBot="1">
      <c r="A56" s="50"/>
      <c r="B56" s="123"/>
      <c r="C56" s="124"/>
      <c r="D56" s="125"/>
      <c r="E56" s="126"/>
      <c r="F56" s="127"/>
      <c r="G56" s="128"/>
    </row>
    <row r="57" spans="1:7" s="6" customFormat="1" ht="38.25" customHeight="1">
      <c r="A57" s="22"/>
      <c r="B57" s="129" t="s">
        <v>72</v>
      </c>
      <c r="C57" s="58" t="s">
        <v>33</v>
      </c>
      <c r="D57" s="59" t="s">
        <v>34</v>
      </c>
      <c r="E57" s="59" t="s">
        <v>35</v>
      </c>
      <c r="F57" s="58" t="s">
        <v>36</v>
      </c>
      <c r="G57" s="60" t="s">
        <v>37</v>
      </c>
    </row>
    <row r="58" spans="1:7" s="6" customFormat="1" ht="18" customHeight="1" thickBot="1">
      <c r="A58" s="22" t="s">
        <v>38</v>
      </c>
      <c r="B58" s="98">
        <v>1</v>
      </c>
      <c r="C58" s="99" t="s">
        <v>39</v>
      </c>
      <c r="D58" s="63">
        <v>2</v>
      </c>
      <c r="E58" s="100" t="s">
        <v>40</v>
      </c>
      <c r="F58" s="130">
        <v>3</v>
      </c>
      <c r="G58" s="101">
        <v>4</v>
      </c>
    </row>
    <row r="59" spans="1:7" s="6" customFormat="1" ht="29.25" customHeight="1">
      <c r="A59" s="22" t="s">
        <v>41</v>
      </c>
      <c r="B59" s="67" t="s">
        <v>73</v>
      </c>
      <c r="C59" s="131"/>
      <c r="D59" s="75">
        <v>410</v>
      </c>
      <c r="E59" s="132">
        <v>410</v>
      </c>
      <c r="F59" s="71">
        <v>1297779</v>
      </c>
      <c r="G59" s="72">
        <v>1297779</v>
      </c>
    </row>
    <row r="60" spans="1:7" s="6" customFormat="1" ht="16.5" customHeight="1">
      <c r="A60" s="22" t="s">
        <v>41</v>
      </c>
      <c r="B60" s="111" t="s">
        <v>74</v>
      </c>
      <c r="C60" s="112"/>
      <c r="D60" s="75">
        <v>420</v>
      </c>
      <c r="E60" s="110">
        <v>420</v>
      </c>
      <c r="F60" s="77">
        <v>5502192</v>
      </c>
      <c r="G60" s="78">
        <v>5496108</v>
      </c>
    </row>
    <row r="61" spans="1:7" s="6" customFormat="1" ht="12.75" customHeight="1">
      <c r="A61" s="22" t="s">
        <v>41</v>
      </c>
      <c r="B61" s="111" t="s">
        <v>75</v>
      </c>
      <c r="C61" s="112"/>
      <c r="D61" s="75">
        <v>430</v>
      </c>
      <c r="E61" s="110">
        <v>430</v>
      </c>
      <c r="F61" s="77">
        <v>64889</v>
      </c>
      <c r="G61" s="78">
        <v>64889</v>
      </c>
    </row>
    <row r="62" spans="1:7" s="6" customFormat="1" ht="29.25" customHeight="1">
      <c r="A62" s="22" t="s">
        <v>41</v>
      </c>
      <c r="B62" s="111" t="s">
        <v>76</v>
      </c>
      <c r="C62" s="112"/>
      <c r="D62" s="75">
        <v>411</v>
      </c>
      <c r="E62" s="110">
        <v>440</v>
      </c>
      <c r="F62" s="133">
        <v>0</v>
      </c>
      <c r="G62" s="134">
        <v>0</v>
      </c>
    </row>
    <row r="63" spans="1:7" s="6" customFormat="1" ht="27" customHeight="1">
      <c r="A63" s="22" t="s">
        <v>41</v>
      </c>
      <c r="B63" s="111" t="s">
        <v>77</v>
      </c>
      <c r="C63" s="112"/>
      <c r="D63" s="75">
        <v>470</v>
      </c>
      <c r="E63" s="110">
        <v>460</v>
      </c>
      <c r="F63" s="77">
        <v>7017975</v>
      </c>
      <c r="G63" s="78">
        <v>7024059</v>
      </c>
    </row>
    <row r="64" spans="1:7" s="6" customFormat="1" ht="27.75" customHeight="1" thickBot="1">
      <c r="A64" s="22" t="s">
        <v>41</v>
      </c>
      <c r="B64" s="111" t="s">
        <v>78</v>
      </c>
      <c r="C64" s="112"/>
      <c r="D64" s="75">
        <v>470</v>
      </c>
      <c r="E64" s="110">
        <v>470</v>
      </c>
      <c r="F64" s="135" t="s">
        <v>79</v>
      </c>
      <c r="G64" s="78">
        <f>587305</f>
        <v>587305</v>
      </c>
    </row>
    <row r="65" spans="1:7" s="6" customFormat="1" ht="19.5" customHeight="1" thickBot="1">
      <c r="A65" s="22" t="s">
        <v>41</v>
      </c>
      <c r="B65" s="136" t="s">
        <v>80</v>
      </c>
      <c r="C65" s="131"/>
      <c r="D65" s="75">
        <v>490</v>
      </c>
      <c r="E65" s="137">
        <v>490</v>
      </c>
      <c r="F65" s="93">
        <f>(F59+F60+F61-F62+F63)</f>
        <v>13882835</v>
      </c>
      <c r="G65" s="94">
        <f>(G59+G60+G61-G62+G63+G64)</f>
        <v>14470140</v>
      </c>
    </row>
    <row r="66" spans="1:7" s="6" customFormat="1" ht="29.25" customHeight="1">
      <c r="A66" s="22" t="s">
        <v>41</v>
      </c>
      <c r="B66" s="136" t="s">
        <v>81</v>
      </c>
      <c r="C66" s="131"/>
      <c r="D66" s="75">
        <v>510</v>
      </c>
      <c r="E66" s="113">
        <v>510</v>
      </c>
      <c r="F66" s="138">
        <f>(F67+F68)</f>
        <v>11158198</v>
      </c>
      <c r="G66" s="139">
        <f>(G67+G68)</f>
        <v>11036254</v>
      </c>
    </row>
    <row r="67" spans="1:7" s="6" customFormat="1" ht="23.25" customHeight="1">
      <c r="A67" s="22" t="s">
        <v>41</v>
      </c>
      <c r="B67" s="107" t="s">
        <v>82</v>
      </c>
      <c r="C67" s="108"/>
      <c r="D67" s="75"/>
      <c r="E67" s="110">
        <v>511</v>
      </c>
      <c r="F67" s="140">
        <v>6367943</v>
      </c>
      <c r="G67" s="141">
        <v>5861977</v>
      </c>
    </row>
    <row r="68" spans="1:7" s="6" customFormat="1" ht="13.5" customHeight="1">
      <c r="A68" s="22" t="s">
        <v>41</v>
      </c>
      <c r="B68" s="111" t="s">
        <v>83</v>
      </c>
      <c r="C68" s="112"/>
      <c r="D68" s="75"/>
      <c r="E68" s="110">
        <v>512</v>
      </c>
      <c r="F68" s="140">
        <v>4790255</v>
      </c>
      <c r="G68" s="141">
        <v>5174277</v>
      </c>
    </row>
    <row r="69" spans="1:7" s="6" customFormat="1" ht="16.5" customHeight="1">
      <c r="A69" s="22" t="s">
        <v>41</v>
      </c>
      <c r="B69" s="111" t="s">
        <v>84</v>
      </c>
      <c r="C69" s="112"/>
      <c r="D69" s="75">
        <v>515</v>
      </c>
      <c r="E69" s="110">
        <v>515</v>
      </c>
      <c r="F69" s="140">
        <v>1126836</v>
      </c>
      <c r="G69" s="141">
        <v>1200339</v>
      </c>
    </row>
    <row r="70" spans="1:7" s="6" customFormat="1" ht="17.25" customHeight="1" thickBot="1">
      <c r="A70" s="22" t="s">
        <v>41</v>
      </c>
      <c r="B70" s="111" t="s">
        <v>85</v>
      </c>
      <c r="C70" s="112"/>
      <c r="D70" s="75">
        <v>520</v>
      </c>
      <c r="E70" s="114">
        <v>520</v>
      </c>
      <c r="F70" s="142">
        <v>1799084</v>
      </c>
      <c r="G70" s="143">
        <f>1481126+1</f>
        <v>1481127</v>
      </c>
    </row>
    <row r="71" spans="1:7" s="6" customFormat="1" ht="20.25" customHeight="1" thickBot="1">
      <c r="A71" s="22" t="s">
        <v>41</v>
      </c>
      <c r="B71" s="136" t="s">
        <v>86</v>
      </c>
      <c r="C71" s="131"/>
      <c r="D71" s="75">
        <v>590</v>
      </c>
      <c r="E71" s="137">
        <v>590</v>
      </c>
      <c r="F71" s="93">
        <f>(F66+F69+F70)</f>
        <v>14084118</v>
      </c>
      <c r="G71" s="94">
        <f>(G66+G69+G70)</f>
        <v>13717720</v>
      </c>
    </row>
    <row r="72" spans="1:7" s="6" customFormat="1" ht="30.75" customHeight="1">
      <c r="A72" s="22" t="s">
        <v>41</v>
      </c>
      <c r="B72" s="136" t="s">
        <v>87</v>
      </c>
      <c r="C72" s="131"/>
      <c r="D72" s="75">
        <v>610</v>
      </c>
      <c r="E72" s="104">
        <v>610</v>
      </c>
      <c r="F72" s="105">
        <f>(F73+F74)</f>
        <v>8181597</v>
      </c>
      <c r="G72" s="106">
        <f>(G73+G74)</f>
        <v>8494600</v>
      </c>
    </row>
    <row r="73" spans="1:7" s="6" customFormat="1" ht="24" customHeight="1">
      <c r="A73" s="22" t="s">
        <v>41</v>
      </c>
      <c r="B73" s="107" t="s">
        <v>82</v>
      </c>
      <c r="C73" s="108"/>
      <c r="D73" s="75"/>
      <c r="E73" s="110">
        <v>611</v>
      </c>
      <c r="F73" s="77">
        <v>763071</v>
      </c>
      <c r="G73" s="78">
        <v>900106</v>
      </c>
    </row>
    <row r="74" spans="1:7" s="6" customFormat="1" ht="15" customHeight="1">
      <c r="A74" s="22" t="s">
        <v>41</v>
      </c>
      <c r="B74" s="111" t="s">
        <v>83</v>
      </c>
      <c r="C74" s="112"/>
      <c r="D74" s="75"/>
      <c r="E74" s="110">
        <v>612</v>
      </c>
      <c r="F74" s="77">
        <v>7418526</v>
      </c>
      <c r="G74" s="78">
        <v>7594494</v>
      </c>
    </row>
    <row r="75" spans="1:7" s="6" customFormat="1" ht="17.25" customHeight="1">
      <c r="A75" s="22" t="s">
        <v>41</v>
      </c>
      <c r="B75" s="111" t="s">
        <v>88</v>
      </c>
      <c r="C75" s="112"/>
      <c r="D75" s="75">
        <v>620</v>
      </c>
      <c r="E75" s="113">
        <v>620</v>
      </c>
      <c r="F75" s="83">
        <f>(F76+F77+F78+F79+F80+F81)</f>
        <v>4156469</v>
      </c>
      <c r="G75" s="84">
        <f>(G76+G77+G78+G79+G80+G81)</f>
        <v>3895827</v>
      </c>
    </row>
    <row r="76" spans="1:7" s="6" customFormat="1" ht="25.5" customHeight="1">
      <c r="A76" s="22" t="s">
        <v>41</v>
      </c>
      <c r="B76" s="107" t="s">
        <v>89</v>
      </c>
      <c r="C76" s="108"/>
      <c r="D76" s="75">
        <v>621</v>
      </c>
      <c r="E76" s="110">
        <v>621</v>
      </c>
      <c r="F76" s="77">
        <v>2765265</v>
      </c>
      <c r="G76" s="78">
        <v>2360128</v>
      </c>
    </row>
    <row r="77" spans="1:7" s="6" customFormat="1" ht="19.5" customHeight="1">
      <c r="A77" s="22" t="s">
        <v>41</v>
      </c>
      <c r="B77" s="111" t="s">
        <v>90</v>
      </c>
      <c r="C77" s="112"/>
      <c r="D77" s="75">
        <v>625</v>
      </c>
      <c r="E77" s="110">
        <v>622</v>
      </c>
      <c r="F77" s="77">
        <v>367651</v>
      </c>
      <c r="G77" s="78">
        <v>306164</v>
      </c>
    </row>
    <row r="78" spans="1:7" s="6" customFormat="1" ht="27" customHeight="1">
      <c r="A78" s="22" t="s">
        <v>41</v>
      </c>
      <c r="B78" s="111" t="s">
        <v>91</v>
      </c>
      <c r="C78" s="112"/>
      <c r="D78" s="75">
        <v>622</v>
      </c>
      <c r="E78" s="110">
        <v>623</v>
      </c>
      <c r="F78" s="77">
        <f>137176+1</f>
        <v>137177</v>
      </c>
      <c r="G78" s="78">
        <v>177482</v>
      </c>
    </row>
    <row r="79" spans="1:7" s="6" customFormat="1" ht="28.5" customHeight="1">
      <c r="A79" s="22" t="s">
        <v>41</v>
      </c>
      <c r="B79" s="111" t="s">
        <v>92</v>
      </c>
      <c r="C79" s="112"/>
      <c r="D79" s="75">
        <v>623</v>
      </c>
      <c r="E79" s="110">
        <v>624</v>
      </c>
      <c r="F79" s="77">
        <v>79473</v>
      </c>
      <c r="G79" s="78">
        <v>69658</v>
      </c>
    </row>
    <row r="80" spans="1:7" s="6" customFormat="1" ht="18.75" customHeight="1">
      <c r="A80" s="22" t="s">
        <v>41</v>
      </c>
      <c r="B80" s="111" t="s">
        <v>93</v>
      </c>
      <c r="C80" s="112"/>
      <c r="D80" s="75">
        <v>624</v>
      </c>
      <c r="E80" s="110">
        <v>625</v>
      </c>
      <c r="F80" s="77">
        <v>292018</v>
      </c>
      <c r="G80" s="78">
        <v>440465</v>
      </c>
    </row>
    <row r="81" spans="1:7" s="6" customFormat="1" ht="17.25" customHeight="1">
      <c r="A81" s="22" t="s">
        <v>41</v>
      </c>
      <c r="B81" s="111" t="s">
        <v>94</v>
      </c>
      <c r="C81" s="112"/>
      <c r="D81" s="75">
        <v>625</v>
      </c>
      <c r="E81" s="110">
        <v>626</v>
      </c>
      <c r="F81" s="77">
        <v>514885</v>
      </c>
      <c r="G81" s="78">
        <v>541930</v>
      </c>
    </row>
    <row r="82" spans="1:7" s="6" customFormat="1" ht="29.25" customHeight="1">
      <c r="A82" s="22" t="s">
        <v>41</v>
      </c>
      <c r="B82" s="111" t="s">
        <v>95</v>
      </c>
      <c r="C82" s="112"/>
      <c r="D82" s="75">
        <v>630</v>
      </c>
      <c r="E82" s="110">
        <v>630</v>
      </c>
      <c r="F82" s="77">
        <v>29167</v>
      </c>
      <c r="G82" s="78">
        <v>27945</v>
      </c>
    </row>
    <row r="83" spans="1:7" s="6" customFormat="1" ht="16.5" customHeight="1">
      <c r="A83" s="22" t="s">
        <v>41</v>
      </c>
      <c r="B83" s="111" t="s">
        <v>96</v>
      </c>
      <c r="C83" s="112"/>
      <c r="D83" s="75">
        <v>640</v>
      </c>
      <c r="E83" s="114">
        <v>640</v>
      </c>
      <c r="F83" s="77">
        <v>253062</v>
      </c>
      <c r="G83" s="78">
        <v>245663</v>
      </c>
    </row>
    <row r="84" spans="1:7" s="6" customFormat="1" ht="15.75" customHeight="1">
      <c r="A84" s="22" t="s">
        <v>41</v>
      </c>
      <c r="B84" s="111" t="s">
        <v>97</v>
      </c>
      <c r="C84" s="112"/>
      <c r="D84" s="75">
        <v>650</v>
      </c>
      <c r="E84" s="114">
        <v>650</v>
      </c>
      <c r="F84" s="77">
        <v>534714</v>
      </c>
      <c r="G84" s="78">
        <v>593474</v>
      </c>
    </row>
    <row r="85" spans="1:7" s="6" customFormat="1" ht="15.75" customHeight="1" thickBot="1">
      <c r="A85" s="22" t="s">
        <v>41</v>
      </c>
      <c r="B85" s="111" t="s">
        <v>98</v>
      </c>
      <c r="C85" s="112"/>
      <c r="D85" s="75">
        <v>660</v>
      </c>
      <c r="E85" s="114">
        <v>660</v>
      </c>
      <c r="F85" s="77">
        <v>299700</v>
      </c>
      <c r="G85" s="78">
        <f>271629-1</f>
        <v>271628</v>
      </c>
    </row>
    <row r="86" spans="1:7" s="6" customFormat="1" ht="17.25" customHeight="1" thickBot="1">
      <c r="A86" s="22" t="s">
        <v>41</v>
      </c>
      <c r="B86" s="136" t="s">
        <v>99</v>
      </c>
      <c r="C86" s="131"/>
      <c r="D86" s="75">
        <v>690</v>
      </c>
      <c r="E86" s="119">
        <v>690</v>
      </c>
      <c r="F86" s="93">
        <f>(F72+F75+F82+F83+F84+F85)</f>
        <v>13454709</v>
      </c>
      <c r="G86" s="94">
        <f>(G72+G75+G82+G83+G84+G85)</f>
        <v>13529137</v>
      </c>
    </row>
    <row r="87" spans="1:7" s="6" customFormat="1" ht="17.25" customHeight="1" thickBot="1">
      <c r="A87" s="22" t="s">
        <v>41</v>
      </c>
      <c r="B87" s="89" t="s">
        <v>100</v>
      </c>
      <c r="C87" s="90"/>
      <c r="D87" s="91">
        <v>700</v>
      </c>
      <c r="E87" s="144">
        <v>700</v>
      </c>
      <c r="F87" s="145">
        <f>(F65+F71+F86)</f>
        <v>41421662</v>
      </c>
      <c r="G87" s="146">
        <f>(G65+G71+G86)</f>
        <v>41716997</v>
      </c>
    </row>
    <row r="88" spans="1:6" s="6" customFormat="1" ht="32.25" customHeight="1" thickBot="1">
      <c r="A88" s="22"/>
      <c r="B88" s="147"/>
      <c r="C88" s="148" t="s">
        <v>101</v>
      </c>
      <c r="D88" s="51"/>
      <c r="E88" s="51"/>
      <c r="F88" s="20"/>
    </row>
    <row r="89" spans="1:7" s="6" customFormat="1" ht="37.5" customHeight="1">
      <c r="A89" s="22"/>
      <c r="B89" s="149" t="s">
        <v>102</v>
      </c>
      <c r="C89" s="58" t="s">
        <v>33</v>
      </c>
      <c r="D89" s="59" t="s">
        <v>34</v>
      </c>
      <c r="E89" s="59" t="s">
        <v>35</v>
      </c>
      <c r="F89" s="58" t="s">
        <v>36</v>
      </c>
      <c r="G89" s="60" t="s">
        <v>37</v>
      </c>
    </row>
    <row r="90" spans="1:7" s="6" customFormat="1" ht="18.75" customHeight="1" thickBot="1">
      <c r="A90" s="22" t="s">
        <v>38</v>
      </c>
      <c r="B90" s="150">
        <v>1</v>
      </c>
      <c r="C90" s="99" t="s">
        <v>39</v>
      </c>
      <c r="D90" s="151">
        <v>2</v>
      </c>
      <c r="E90" s="100" t="s">
        <v>40</v>
      </c>
      <c r="F90" s="152">
        <v>3</v>
      </c>
      <c r="G90" s="66">
        <v>4</v>
      </c>
    </row>
    <row r="91" spans="1:7" s="6" customFormat="1" ht="21" customHeight="1">
      <c r="A91" s="22" t="s">
        <v>41</v>
      </c>
      <c r="B91" s="153" t="s">
        <v>103</v>
      </c>
      <c r="C91" s="85"/>
      <c r="D91" s="154">
        <v>910</v>
      </c>
      <c r="E91" s="155">
        <v>901</v>
      </c>
      <c r="F91" s="71">
        <v>772520</v>
      </c>
      <c r="G91" s="72">
        <v>753134</v>
      </c>
    </row>
    <row r="92" spans="1:7" s="6" customFormat="1" ht="21" customHeight="1">
      <c r="A92" s="22" t="s">
        <v>41</v>
      </c>
      <c r="B92" s="111" t="s">
        <v>104</v>
      </c>
      <c r="C92" s="112"/>
      <c r="D92" s="154">
        <v>911</v>
      </c>
      <c r="E92" s="156">
        <v>911</v>
      </c>
      <c r="F92" s="77">
        <v>12576</v>
      </c>
      <c r="G92" s="78">
        <v>12576</v>
      </c>
    </row>
    <row r="93" spans="1:7" s="6" customFormat="1" ht="31.5" customHeight="1">
      <c r="A93" s="22" t="s">
        <v>41</v>
      </c>
      <c r="B93" s="111" t="s">
        <v>105</v>
      </c>
      <c r="C93" s="112"/>
      <c r="D93" s="157">
        <v>920</v>
      </c>
      <c r="E93" s="156">
        <v>902</v>
      </c>
      <c r="F93" s="77">
        <v>58944</v>
      </c>
      <c r="G93" s="78">
        <v>59204</v>
      </c>
    </row>
    <row r="94" spans="1:7" s="6" customFormat="1" ht="18" customHeight="1">
      <c r="A94" s="22" t="s">
        <v>41</v>
      </c>
      <c r="B94" s="111" t="s">
        <v>106</v>
      </c>
      <c r="C94" s="112"/>
      <c r="D94" s="154">
        <v>930</v>
      </c>
      <c r="E94" s="156">
        <v>903</v>
      </c>
      <c r="F94" s="77">
        <v>2774</v>
      </c>
      <c r="G94" s="78">
        <v>3272</v>
      </c>
    </row>
    <row r="95" spans="1:7" s="6" customFormat="1" ht="31.5" customHeight="1">
      <c r="A95" s="22" t="s">
        <v>41</v>
      </c>
      <c r="B95" s="111" t="s">
        <v>107</v>
      </c>
      <c r="C95" s="112"/>
      <c r="D95" s="154">
        <v>940</v>
      </c>
      <c r="E95" s="156">
        <v>904</v>
      </c>
      <c r="F95" s="77">
        <v>135877</v>
      </c>
      <c r="G95" s="78">
        <v>140233</v>
      </c>
    </row>
    <row r="96" spans="1:7" s="6" customFormat="1" ht="26.25" customHeight="1">
      <c r="A96" s="22" t="s">
        <v>41</v>
      </c>
      <c r="B96" s="111" t="s">
        <v>108</v>
      </c>
      <c r="C96" s="112"/>
      <c r="D96" s="154">
        <v>950</v>
      </c>
      <c r="E96" s="156">
        <v>905</v>
      </c>
      <c r="F96" s="77">
        <v>787</v>
      </c>
      <c r="G96" s="78">
        <v>787</v>
      </c>
    </row>
    <row r="97" spans="1:7" s="6" customFormat="1" ht="30.75" customHeight="1">
      <c r="A97" s="22" t="s">
        <v>41</v>
      </c>
      <c r="B97" s="111" t="s">
        <v>109</v>
      </c>
      <c r="C97" s="112"/>
      <c r="D97" s="154">
        <v>960</v>
      </c>
      <c r="E97" s="156">
        <v>906</v>
      </c>
      <c r="F97" s="77">
        <v>9056377</v>
      </c>
      <c r="G97" s="78">
        <v>10011481</v>
      </c>
    </row>
    <row r="98" spans="1:7" s="6" customFormat="1" ht="15.75" customHeight="1">
      <c r="A98" s="22" t="s">
        <v>41</v>
      </c>
      <c r="B98" s="111" t="s">
        <v>110</v>
      </c>
      <c r="C98" s="112"/>
      <c r="D98" s="154">
        <v>970</v>
      </c>
      <c r="E98" s="156">
        <v>907</v>
      </c>
      <c r="F98" s="77">
        <v>10490</v>
      </c>
      <c r="G98" s="78">
        <v>10509</v>
      </c>
    </row>
    <row r="99" spans="1:7" s="6" customFormat="1" ht="28.5" customHeight="1">
      <c r="A99" s="22" t="s">
        <v>41</v>
      </c>
      <c r="B99" s="111" t="s">
        <v>111</v>
      </c>
      <c r="C99" s="112"/>
      <c r="D99" s="154">
        <v>980</v>
      </c>
      <c r="E99" s="156">
        <v>908</v>
      </c>
      <c r="F99" s="77">
        <v>2152</v>
      </c>
      <c r="G99" s="78">
        <v>2244</v>
      </c>
    </row>
    <row r="100" spans="1:7" s="6" customFormat="1" ht="18.75" customHeight="1" thickBot="1">
      <c r="A100" s="22" t="s">
        <v>41</v>
      </c>
      <c r="B100" s="158" t="s">
        <v>112</v>
      </c>
      <c r="C100" s="159"/>
      <c r="D100" s="160"/>
      <c r="E100" s="161">
        <v>909</v>
      </c>
      <c r="F100" s="162">
        <v>129192</v>
      </c>
      <c r="G100" s="116">
        <v>159993</v>
      </c>
    </row>
    <row r="101" spans="1:6" s="6" customFormat="1" ht="22.5" customHeight="1" thickBot="1">
      <c r="A101" s="22"/>
      <c r="B101" s="163"/>
      <c r="C101" s="164" t="s">
        <v>113</v>
      </c>
      <c r="D101" s="165"/>
      <c r="E101" s="166"/>
      <c r="F101" s="166"/>
    </row>
    <row r="102" spans="1:7" s="6" customFormat="1" ht="35.25" customHeight="1">
      <c r="A102" s="22"/>
      <c r="B102" s="149" t="s">
        <v>102</v>
      </c>
      <c r="C102" s="58" t="s">
        <v>33</v>
      </c>
      <c r="D102" s="59" t="s">
        <v>34</v>
      </c>
      <c r="E102" s="59" t="s">
        <v>35</v>
      </c>
      <c r="F102" s="58" t="s">
        <v>36</v>
      </c>
      <c r="G102" s="60" t="s">
        <v>37</v>
      </c>
    </row>
    <row r="103" spans="1:7" s="6" customFormat="1" ht="15.75" customHeight="1" thickBot="1">
      <c r="A103" s="22" t="s">
        <v>38</v>
      </c>
      <c r="B103" s="150">
        <v>1</v>
      </c>
      <c r="C103" s="99" t="s">
        <v>39</v>
      </c>
      <c r="D103" s="167">
        <v>2</v>
      </c>
      <c r="E103" s="168" t="s">
        <v>40</v>
      </c>
      <c r="F103" s="152">
        <v>3</v>
      </c>
      <c r="G103" s="66">
        <v>4</v>
      </c>
    </row>
    <row r="104" spans="1:7" s="6" customFormat="1" ht="18.75" customHeight="1" thickBot="1">
      <c r="A104" s="22" t="s">
        <v>41</v>
      </c>
      <c r="B104" s="169" t="s">
        <v>114</v>
      </c>
      <c r="C104" s="170"/>
      <c r="D104" s="171"/>
      <c r="E104" s="172">
        <v>1000</v>
      </c>
      <c r="F104" s="93">
        <f>(F20+F21+F22+F23+F24+F29+F30+F35+F42+F43+F47+F51+F52+F53-F66-F69-F70-F72-F75-F82-F84-F85)</f>
        <v>14135897</v>
      </c>
      <c r="G104" s="94">
        <f>(G20+G21+G22+G23+G24+G29+G30+G35+G42+G43+G47+G51+G52+G53-G66-G69-G70-G72-G75-G82-G84-G85)</f>
        <v>14715803</v>
      </c>
    </row>
    <row r="105" spans="2:6" ht="15.75" customHeight="1">
      <c r="B105" s="10"/>
      <c r="C105" s="10"/>
      <c r="D105" s="173"/>
      <c r="E105" s="10"/>
      <c r="F105" s="10"/>
    </row>
    <row r="106" spans="2:6" ht="15.75" customHeight="1">
      <c r="B106" s="10"/>
      <c r="C106" s="10"/>
      <c r="D106" s="173"/>
      <c r="E106" s="10"/>
      <c r="F106" s="10"/>
    </row>
    <row r="107" spans="2:6" ht="15.75" customHeight="1">
      <c r="B107" s="10"/>
      <c r="C107" s="10"/>
      <c r="D107" s="173"/>
      <c r="E107" s="10"/>
      <c r="F107" s="10"/>
    </row>
    <row r="108" spans="2:6" ht="15.75" customHeight="1">
      <c r="B108" s="10"/>
      <c r="C108" s="10"/>
      <c r="D108" s="173"/>
      <c r="E108" s="10"/>
      <c r="F108" s="10"/>
    </row>
    <row r="109" spans="2:6" ht="15.75" customHeight="1">
      <c r="B109" s="10"/>
      <c r="C109" s="10"/>
      <c r="D109" s="173"/>
      <c r="E109" s="10"/>
      <c r="F109" s="10"/>
    </row>
    <row r="110" spans="2:7" s="46" customFormat="1" ht="12.75">
      <c r="B110" s="174"/>
      <c r="C110" s="175"/>
      <c r="D110" s="176"/>
      <c r="E110" s="176"/>
      <c r="F110" s="10"/>
      <c r="G110" s="177"/>
    </row>
    <row r="111" spans="2:7" s="6" customFormat="1" ht="12.75">
      <c r="B111" s="178" t="s">
        <v>115</v>
      </c>
      <c r="C111" s="178"/>
      <c r="D111" s="178" t="s">
        <v>116</v>
      </c>
      <c r="E111" s="178"/>
      <c r="F111" s="178"/>
      <c r="G111" s="178"/>
    </row>
    <row r="112" spans="2:7" s="6" customFormat="1" ht="12.75" customHeight="1">
      <c r="B112" s="179" t="s">
        <v>117</v>
      </c>
      <c r="C112" s="179"/>
      <c r="D112" s="180" t="s">
        <v>118</v>
      </c>
      <c r="E112" s="181"/>
      <c r="F112" s="181"/>
      <c r="G112" s="182"/>
    </row>
    <row r="113" spans="2:7" s="6" customFormat="1" ht="12.75">
      <c r="B113" s="183"/>
      <c r="C113" s="15"/>
      <c r="D113" s="184"/>
      <c r="E113" s="15"/>
      <c r="F113" s="15"/>
      <c r="G113" s="182"/>
    </row>
    <row r="114" spans="2:7" ht="12.75" customHeight="1">
      <c r="B114" s="185" t="s">
        <v>119</v>
      </c>
      <c r="C114" s="186"/>
      <c r="D114" s="187"/>
      <c r="E114" s="187"/>
      <c r="F114" s="188"/>
      <c r="G114" s="188"/>
    </row>
    <row r="115" ht="12.75">
      <c r="D115"/>
    </row>
    <row r="116" ht="12" customHeight="1">
      <c r="D116" s="189"/>
    </row>
    <row r="117" ht="12.75">
      <c r="D117" s="189"/>
    </row>
    <row r="118" ht="12.75">
      <c r="D118" s="190"/>
    </row>
  </sheetData>
  <mergeCells count="10">
    <mergeCell ref="B112:C112"/>
    <mergeCell ref="D112:F112"/>
    <mergeCell ref="C10:E10"/>
    <mergeCell ref="C11:E11"/>
    <mergeCell ref="C12:D12"/>
    <mergeCell ref="C13:F13"/>
    <mergeCell ref="B5:E5"/>
    <mergeCell ref="C7:D7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B1">
      <selection activeCell="B21" sqref="B21"/>
    </sheetView>
  </sheetViews>
  <sheetFormatPr defaultColWidth="9.140625" defaultRowHeight="12.75"/>
  <cols>
    <col min="1" max="1" width="4.00390625" style="0" hidden="1" customWidth="1"/>
    <col min="2" max="2" width="28.421875" style="318" customWidth="1"/>
    <col min="3" max="3" width="8.00390625" style="0" customWidth="1"/>
    <col min="4" max="4" width="8.421875" style="285" customWidth="1"/>
    <col min="5" max="5" width="13.7109375" style="285" customWidth="1"/>
    <col min="6" max="6" width="14.421875" style="285" customWidth="1"/>
    <col min="7" max="7" width="14.28125" style="285" customWidth="1"/>
    <col min="8" max="8" width="12.421875" style="0" customWidth="1"/>
    <col min="9" max="9" width="13.7109375" style="51" customWidth="1"/>
    <col min="10" max="12" width="9.140625" style="51" customWidth="1"/>
  </cols>
  <sheetData>
    <row r="1" spans="2:7" ht="12.75">
      <c r="B1" s="3"/>
      <c r="C1" s="2"/>
      <c r="D1" s="3"/>
      <c r="E1" s="48"/>
      <c r="F1" s="191"/>
      <c r="G1" s="192"/>
    </row>
    <row r="2" spans="1:7" ht="12.75">
      <c r="A2" s="22"/>
      <c r="B2" s="193"/>
      <c r="C2" s="194"/>
      <c r="D2" s="191"/>
      <c r="E2" s="48"/>
      <c r="F2" s="16"/>
      <c r="G2" s="195"/>
    </row>
    <row r="3" spans="2:7" ht="16.5" thickBot="1">
      <c r="B3" s="196"/>
      <c r="C3" s="197" t="s">
        <v>120</v>
      </c>
      <c r="D3" s="198"/>
      <c r="E3" s="5"/>
      <c r="F3" s="76"/>
      <c r="G3" s="21" t="s">
        <v>1</v>
      </c>
    </row>
    <row r="4" spans="1:7" ht="12.75">
      <c r="A4" s="6"/>
      <c r="B4" s="22"/>
      <c r="C4" s="22"/>
      <c r="D4" s="5"/>
      <c r="E4" s="23"/>
      <c r="F4" s="5" t="s">
        <v>121</v>
      </c>
      <c r="G4" s="24" t="s">
        <v>122</v>
      </c>
    </row>
    <row r="5" spans="1:7" ht="15.75" customHeight="1">
      <c r="A5" s="25"/>
      <c r="B5" s="199" t="s">
        <v>123</v>
      </c>
      <c r="C5" s="200" t="s">
        <v>124</v>
      </c>
      <c r="D5" s="200"/>
      <c r="E5" s="200"/>
      <c r="F5" s="30" t="s">
        <v>6</v>
      </c>
      <c r="G5" s="31" t="s">
        <v>125</v>
      </c>
    </row>
    <row r="6" spans="1:7" ht="39" customHeight="1">
      <c r="A6" s="22"/>
      <c r="B6" s="32" t="s">
        <v>8</v>
      </c>
      <c r="C6" s="33" t="s">
        <v>9</v>
      </c>
      <c r="D6" s="33"/>
      <c r="E6" s="33"/>
      <c r="F6" s="30" t="s">
        <v>10</v>
      </c>
      <c r="G6" s="34" t="s">
        <v>11</v>
      </c>
    </row>
    <row r="7" spans="1:7" ht="30" customHeight="1">
      <c r="A7" s="35"/>
      <c r="B7" s="36" t="s">
        <v>12</v>
      </c>
      <c r="C7" s="201" t="str">
        <f>('[2]TITUL'!C7)</f>
        <v>2308025192</v>
      </c>
      <c r="D7" s="201"/>
      <c r="E7" s="201"/>
      <c r="F7" s="5" t="s">
        <v>13</v>
      </c>
      <c r="G7" s="38" t="s">
        <v>14</v>
      </c>
    </row>
    <row r="8" spans="1:7" ht="19.5" customHeight="1">
      <c r="A8" s="6"/>
      <c r="B8" s="39" t="s">
        <v>15</v>
      </c>
      <c r="C8" s="40" t="s">
        <v>16</v>
      </c>
      <c r="D8" s="40"/>
      <c r="E8" s="40"/>
      <c r="F8" s="5" t="s">
        <v>17</v>
      </c>
      <c r="G8" s="38" t="s">
        <v>18</v>
      </c>
    </row>
    <row r="9" spans="1:7" ht="30.75" customHeight="1">
      <c r="A9" s="6"/>
      <c r="B9" s="36" t="s">
        <v>19</v>
      </c>
      <c r="C9" s="41" t="s">
        <v>20</v>
      </c>
      <c r="D9" s="41"/>
      <c r="E9" s="41"/>
      <c r="F9" s="5" t="s">
        <v>21</v>
      </c>
      <c r="G9" s="34" t="s">
        <v>22</v>
      </c>
    </row>
    <row r="10" spans="1:7" ht="18.75" customHeight="1" thickBot="1">
      <c r="A10" s="6"/>
      <c r="B10" s="39" t="s">
        <v>23</v>
      </c>
      <c r="C10" s="42" t="s">
        <v>24</v>
      </c>
      <c r="D10" s="42"/>
      <c r="E10" s="43"/>
      <c r="F10" s="44" t="s">
        <v>25</v>
      </c>
      <c r="G10" s="45" t="s">
        <v>26</v>
      </c>
    </row>
    <row r="11" spans="1:7" ht="18.75" customHeight="1">
      <c r="A11" s="6"/>
      <c r="B11" s="202"/>
      <c r="C11" s="203"/>
      <c r="D11" s="203"/>
      <c r="E11" s="43"/>
      <c r="F11" s="43"/>
      <c r="G11" s="204"/>
    </row>
    <row r="12" spans="1:7" ht="13.5" thickBot="1">
      <c r="A12" s="46"/>
      <c r="B12" s="46"/>
      <c r="C12" s="46"/>
      <c r="D12" s="46"/>
      <c r="E12" s="48"/>
      <c r="F12" s="48"/>
      <c r="G12" s="48"/>
    </row>
    <row r="13" spans="1:13" ht="51" customHeight="1">
      <c r="A13" s="205"/>
      <c r="B13" s="149" t="s">
        <v>102</v>
      </c>
      <c r="C13" s="206" t="s">
        <v>33</v>
      </c>
      <c r="D13" s="59" t="s">
        <v>34</v>
      </c>
      <c r="E13" s="59" t="s">
        <v>35</v>
      </c>
      <c r="F13" s="59" t="s">
        <v>126</v>
      </c>
      <c r="G13" s="207" t="s">
        <v>127</v>
      </c>
      <c r="H13" s="208"/>
      <c r="I13"/>
      <c r="M13" s="51"/>
    </row>
    <row r="14" spans="1:13" ht="13.5" thickBot="1">
      <c r="A14" s="209" t="s">
        <v>38</v>
      </c>
      <c r="B14" s="210">
        <v>1</v>
      </c>
      <c r="C14" s="211" t="s">
        <v>39</v>
      </c>
      <c r="D14" s="212">
        <v>2</v>
      </c>
      <c r="E14" s="212" t="s">
        <v>40</v>
      </c>
      <c r="F14" s="213">
        <v>3</v>
      </c>
      <c r="G14" s="214">
        <v>4</v>
      </c>
      <c r="H14" s="4"/>
      <c r="I14"/>
      <c r="M14" s="51"/>
    </row>
    <row r="15" spans="1:13" ht="97.5" customHeight="1">
      <c r="A15" s="209" t="s">
        <v>41</v>
      </c>
      <c r="B15" s="215" t="s">
        <v>128</v>
      </c>
      <c r="C15" s="216"/>
      <c r="D15" s="217" t="s">
        <v>129</v>
      </c>
      <c r="E15" s="218" t="s">
        <v>129</v>
      </c>
      <c r="F15" s="219">
        <v>4731771</v>
      </c>
      <c r="G15" s="220">
        <v>4117562</v>
      </c>
      <c r="H15" s="221"/>
      <c r="I15"/>
      <c r="M15" s="51"/>
    </row>
    <row r="16" spans="1:13" ht="26.25" customHeight="1">
      <c r="A16" s="209" t="s">
        <v>41</v>
      </c>
      <c r="B16" s="222" t="s">
        <v>130</v>
      </c>
      <c r="C16" s="223"/>
      <c r="D16" s="224"/>
      <c r="E16" s="225" t="s">
        <v>131</v>
      </c>
      <c r="F16" s="226">
        <v>4522317</v>
      </c>
      <c r="G16" s="227">
        <v>3916824</v>
      </c>
      <c r="H16" s="221"/>
      <c r="I16"/>
      <c r="M16" s="51"/>
    </row>
    <row r="17" spans="1:13" ht="27" customHeight="1">
      <c r="A17" s="209" t="s">
        <v>41</v>
      </c>
      <c r="B17" s="228" t="s">
        <v>132</v>
      </c>
      <c r="C17" s="223"/>
      <c r="D17" s="224" t="s">
        <v>133</v>
      </c>
      <c r="E17" s="225" t="s">
        <v>133</v>
      </c>
      <c r="F17" s="229">
        <v>3277654</v>
      </c>
      <c r="G17" s="230">
        <v>2877060</v>
      </c>
      <c r="H17" s="231"/>
      <c r="I17"/>
      <c r="M17" s="51"/>
    </row>
    <row r="18" spans="1:13" ht="14.25" customHeight="1">
      <c r="A18" s="209" t="s">
        <v>41</v>
      </c>
      <c r="B18" s="228" t="s">
        <v>134</v>
      </c>
      <c r="C18" s="223"/>
      <c r="D18" s="224"/>
      <c r="E18" s="225" t="s">
        <v>135</v>
      </c>
      <c r="F18" s="229">
        <v>3124480</v>
      </c>
      <c r="G18" s="230">
        <v>2694926</v>
      </c>
      <c r="H18" s="221"/>
      <c r="I18"/>
      <c r="M18" s="51"/>
    </row>
    <row r="19" spans="1:13" ht="26.25" customHeight="1">
      <c r="A19" s="209" t="s">
        <v>41</v>
      </c>
      <c r="B19" s="232" t="s">
        <v>136</v>
      </c>
      <c r="C19" s="233"/>
      <c r="D19" s="224" t="s">
        <v>137</v>
      </c>
      <c r="E19" s="234" t="s">
        <v>137</v>
      </c>
      <c r="F19" s="235">
        <f>SUM(F15-F17)</f>
        <v>1454117</v>
      </c>
      <c r="G19" s="236">
        <f>SUM(G15-G17)</f>
        <v>1240502</v>
      </c>
      <c r="H19" s="237"/>
      <c r="I19"/>
      <c r="M19" s="51"/>
    </row>
    <row r="20" spans="1:13" ht="39.75" customHeight="1">
      <c r="A20" s="209" t="s">
        <v>41</v>
      </c>
      <c r="B20" s="238" t="s">
        <v>138</v>
      </c>
      <c r="C20" s="239"/>
      <c r="D20" s="224" t="s">
        <v>139</v>
      </c>
      <c r="E20" s="225" t="s">
        <v>139</v>
      </c>
      <c r="F20" s="226">
        <v>6334</v>
      </c>
      <c r="G20" s="227">
        <v>5797</v>
      </c>
      <c r="H20" s="221"/>
      <c r="I20"/>
      <c r="M20" s="51"/>
    </row>
    <row r="21" spans="1:13" ht="12.75">
      <c r="A21" s="209" t="s">
        <v>41</v>
      </c>
      <c r="B21" s="228" t="s">
        <v>140</v>
      </c>
      <c r="C21" s="223"/>
      <c r="D21" s="224" t="s">
        <v>141</v>
      </c>
      <c r="E21" s="225" t="s">
        <v>141</v>
      </c>
      <c r="F21" s="229">
        <v>460644</v>
      </c>
      <c r="G21" s="230">
        <v>543221</v>
      </c>
      <c r="H21" s="231"/>
      <c r="I21"/>
      <c r="M21" s="51"/>
    </row>
    <row r="22" spans="1:13" ht="25.5">
      <c r="A22" s="209" t="s">
        <v>41</v>
      </c>
      <c r="B22" s="228" t="s">
        <v>142</v>
      </c>
      <c r="C22" s="223"/>
      <c r="D22" s="224" t="s">
        <v>143</v>
      </c>
      <c r="E22" s="225" t="s">
        <v>143</v>
      </c>
      <c r="F22" s="226">
        <v>658</v>
      </c>
      <c r="G22" s="227">
        <v>152</v>
      </c>
      <c r="H22" s="221"/>
      <c r="I22"/>
      <c r="M22" s="51"/>
    </row>
    <row r="23" spans="1:13" ht="12.75">
      <c r="A23" s="209" t="s">
        <v>41</v>
      </c>
      <c r="B23" s="228" t="s">
        <v>144</v>
      </c>
      <c r="C23" s="223"/>
      <c r="D23" s="224" t="s">
        <v>145</v>
      </c>
      <c r="E23" s="225" t="s">
        <v>145</v>
      </c>
      <c r="F23" s="226">
        <v>191225</v>
      </c>
      <c r="G23" s="227">
        <v>51587</v>
      </c>
      <c r="H23" s="221"/>
      <c r="I23"/>
      <c r="M23" s="51"/>
    </row>
    <row r="24" spans="1:13" ht="12.75">
      <c r="A24" s="209" t="s">
        <v>41</v>
      </c>
      <c r="B24" s="228" t="s">
        <v>146</v>
      </c>
      <c r="C24" s="240"/>
      <c r="D24" s="224" t="s">
        <v>147</v>
      </c>
      <c r="E24" s="225">
        <v>100</v>
      </c>
      <c r="F24" s="229">
        <v>389380</v>
      </c>
      <c r="G24" s="230">
        <v>312126</v>
      </c>
      <c r="H24" s="231"/>
      <c r="I24"/>
      <c r="M24" s="51"/>
    </row>
    <row r="25" spans="1:13" ht="39.75" customHeight="1">
      <c r="A25" s="209" t="s">
        <v>41</v>
      </c>
      <c r="B25" s="241" t="s">
        <v>148</v>
      </c>
      <c r="C25" s="239"/>
      <c r="D25" s="224" t="s">
        <v>149</v>
      </c>
      <c r="E25" s="234" t="s">
        <v>149</v>
      </c>
      <c r="F25" s="235">
        <f>SUM(F19+F20-F21+F22+F23-F24)</f>
        <v>802310</v>
      </c>
      <c r="G25" s="235">
        <f>SUM(G19+G20-G21+G22+G23-G24)</f>
        <v>442691</v>
      </c>
      <c r="H25" s="237"/>
      <c r="I25"/>
      <c r="M25" s="51"/>
    </row>
    <row r="26" spans="1:13" ht="38.25" customHeight="1">
      <c r="A26" s="209" t="s">
        <v>41</v>
      </c>
      <c r="B26" s="241" t="s">
        <v>150</v>
      </c>
      <c r="C26" s="239"/>
      <c r="D26" s="224"/>
      <c r="E26" s="242">
        <v>150</v>
      </c>
      <c r="F26" s="235">
        <f>SUM(-F27+F28-F29)</f>
        <v>-215005</v>
      </c>
      <c r="G26" s="236">
        <f>SUM(-G27+G28-G29)</f>
        <v>-117880</v>
      </c>
      <c r="H26" s="231"/>
      <c r="I26"/>
      <c r="M26" s="51"/>
    </row>
    <row r="27" spans="1:13" ht="24" customHeight="1">
      <c r="A27" s="209" t="s">
        <v>41</v>
      </c>
      <c r="B27" s="243" t="s">
        <v>151</v>
      </c>
      <c r="C27" s="223"/>
      <c r="D27" s="224" t="s">
        <v>152</v>
      </c>
      <c r="E27" s="244" t="s">
        <v>153</v>
      </c>
      <c r="F27" s="245">
        <v>73503</v>
      </c>
      <c r="G27" s="230">
        <v>77996</v>
      </c>
      <c r="H27" s="231"/>
      <c r="I27"/>
      <c r="M27" s="51"/>
    </row>
    <row r="28" spans="1:13" ht="14.25" customHeight="1">
      <c r="A28" s="209" t="s">
        <v>41</v>
      </c>
      <c r="B28" s="243" t="s">
        <v>51</v>
      </c>
      <c r="C28" s="223"/>
      <c r="D28" s="224" t="s">
        <v>154</v>
      </c>
      <c r="E28" s="244" t="s">
        <v>155</v>
      </c>
      <c r="F28" s="245">
        <v>-7206</v>
      </c>
      <c r="G28" s="230">
        <v>-15185</v>
      </c>
      <c r="H28" s="231"/>
      <c r="I28"/>
      <c r="M28" s="51"/>
    </row>
    <row r="29" spans="1:13" ht="15.75" customHeight="1">
      <c r="A29" s="209" t="s">
        <v>41</v>
      </c>
      <c r="B29" s="243" t="s">
        <v>156</v>
      </c>
      <c r="C29" s="223"/>
      <c r="D29" s="224" t="s">
        <v>157</v>
      </c>
      <c r="E29" s="244" t="s">
        <v>158</v>
      </c>
      <c r="F29" s="229">
        <v>134296</v>
      </c>
      <c r="G29" s="230">
        <v>24699</v>
      </c>
      <c r="H29" s="231"/>
      <c r="I29"/>
      <c r="M29" s="51"/>
    </row>
    <row r="30" spans="1:28" ht="49.5" customHeight="1">
      <c r="A30" s="209" t="s">
        <v>41</v>
      </c>
      <c r="B30" s="246" t="s">
        <v>159</v>
      </c>
      <c r="C30" s="247"/>
      <c r="D30" s="248" t="s">
        <v>160</v>
      </c>
      <c r="E30" s="249">
        <v>190</v>
      </c>
      <c r="F30" s="235">
        <f>SUM(F25+F26)</f>
        <v>587305</v>
      </c>
      <c r="G30" s="235">
        <f>SUM(G25+G26)</f>
        <v>324811</v>
      </c>
      <c r="H30" s="237"/>
      <c r="K30" s="250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ht="40.5" customHeight="1">
      <c r="A31" s="209" t="s">
        <v>41</v>
      </c>
      <c r="B31" s="222" t="s">
        <v>161</v>
      </c>
      <c r="C31" s="239"/>
      <c r="D31" s="224"/>
      <c r="E31" s="110">
        <v>201</v>
      </c>
      <c r="F31" s="245">
        <v>192555</v>
      </c>
      <c r="G31" s="251">
        <v>106246</v>
      </c>
      <c r="H31" s="237"/>
      <c r="J31" s="252"/>
      <c r="K31" s="252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ht="25.5" customHeight="1">
      <c r="A32" s="209" t="s">
        <v>41</v>
      </c>
      <c r="B32" s="253" t="s">
        <v>162</v>
      </c>
      <c r="C32" s="223"/>
      <c r="D32" s="224" t="s">
        <v>163</v>
      </c>
      <c r="E32" s="110">
        <v>202</v>
      </c>
      <c r="F32" s="229">
        <v>36705</v>
      </c>
      <c r="G32" s="230">
        <v>20213</v>
      </c>
      <c r="H32" s="237"/>
      <c r="J32" s="254"/>
      <c r="K32" s="254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ht="20.25" customHeight="1" thickBot="1">
      <c r="A33" s="209" t="s">
        <v>41</v>
      </c>
      <c r="B33" s="255" t="s">
        <v>164</v>
      </c>
      <c r="C33" s="256"/>
      <c r="D33" s="257" t="s">
        <v>163</v>
      </c>
      <c r="E33" s="258">
        <v>203</v>
      </c>
      <c r="F33" s="259">
        <v>14255</v>
      </c>
      <c r="G33" s="260">
        <v>8579</v>
      </c>
      <c r="H33" s="237"/>
      <c r="J33" s="254"/>
      <c r="K33" s="254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2:11" ht="14.25" customHeight="1" thickBot="1">
      <c r="B34" s="261"/>
      <c r="C34" s="51"/>
      <c r="D34" s="262"/>
      <c r="E34" s="263"/>
      <c r="F34" s="263"/>
      <c r="G34" s="263"/>
      <c r="I34" s="264"/>
      <c r="J34" s="250"/>
      <c r="K34" s="250"/>
    </row>
    <row r="35" spans="1:11" ht="52.5" customHeight="1">
      <c r="A35" s="205"/>
      <c r="B35" s="149" t="s">
        <v>102</v>
      </c>
      <c r="C35" s="206" t="s">
        <v>33</v>
      </c>
      <c r="D35" s="59" t="s">
        <v>34</v>
      </c>
      <c r="E35" s="59" t="s">
        <v>35</v>
      </c>
      <c r="F35" s="59" t="s">
        <v>126</v>
      </c>
      <c r="G35" s="207" t="s">
        <v>127</v>
      </c>
      <c r="H35" s="265"/>
      <c r="K35" s="250"/>
    </row>
    <row r="36" spans="1:11" ht="17.25" customHeight="1" thickBot="1">
      <c r="A36" s="209"/>
      <c r="B36" s="150">
        <v>1</v>
      </c>
      <c r="C36" s="266" t="s">
        <v>39</v>
      </c>
      <c r="D36" s="266">
        <v>2</v>
      </c>
      <c r="E36" s="267" t="s">
        <v>40</v>
      </c>
      <c r="F36" s="268">
        <v>3</v>
      </c>
      <c r="G36" s="269">
        <v>4</v>
      </c>
      <c r="H36" s="270"/>
      <c r="I36" s="252" t="s">
        <v>165</v>
      </c>
      <c r="K36" s="250"/>
    </row>
    <row r="37" spans="2:27" ht="27" customHeight="1">
      <c r="B37" s="253" t="s">
        <v>166</v>
      </c>
      <c r="C37" s="223"/>
      <c r="D37" s="271"/>
      <c r="E37" s="272">
        <v>301</v>
      </c>
      <c r="F37" s="273" t="s">
        <v>79</v>
      </c>
      <c r="G37" s="274" t="s">
        <v>79</v>
      </c>
      <c r="H37" s="275"/>
      <c r="I37" s="254"/>
      <c r="K37" s="250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2:27" ht="30.75" customHeight="1" thickBot="1">
      <c r="B38" s="255" t="s">
        <v>167</v>
      </c>
      <c r="C38" s="256"/>
      <c r="D38" s="276"/>
      <c r="E38" s="277">
        <v>302</v>
      </c>
      <c r="F38" s="278" t="s">
        <v>79</v>
      </c>
      <c r="G38" s="279" t="s">
        <v>79</v>
      </c>
      <c r="H38" s="275"/>
      <c r="I38" s="254"/>
      <c r="K38" s="250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2:26" ht="17.25" customHeight="1">
      <c r="B39" s="193" t="s">
        <v>168</v>
      </c>
      <c r="D39"/>
      <c r="E39" s="280"/>
      <c r="F39" s="280"/>
      <c r="G39" s="280"/>
      <c r="H39" s="51"/>
      <c r="I39" s="264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12" ht="15.75">
      <c r="A40" s="51"/>
      <c r="B40" s="281"/>
      <c r="C40" s="51"/>
      <c r="D40" s="282"/>
      <c r="E40" s="283"/>
      <c r="F40" s="283"/>
      <c r="G40" s="283"/>
      <c r="H40" s="51"/>
      <c r="I40" s="254"/>
      <c r="L40"/>
    </row>
    <row r="41" spans="2:12" ht="16.5" thickBot="1">
      <c r="B41" s="284" t="s">
        <v>169</v>
      </c>
      <c r="D41" s="282"/>
      <c r="E41" s="282"/>
      <c r="H41" s="285"/>
      <c r="L41"/>
    </row>
    <row r="42" spans="2:8" ht="32.25" customHeight="1">
      <c r="B42" s="286" t="s">
        <v>102</v>
      </c>
      <c r="C42" s="287" t="s">
        <v>34</v>
      </c>
      <c r="D42" s="287" t="s">
        <v>35</v>
      </c>
      <c r="E42" s="288" t="s">
        <v>126</v>
      </c>
      <c r="F42" s="289"/>
      <c r="G42" s="288" t="s">
        <v>127</v>
      </c>
      <c r="H42" s="290"/>
    </row>
    <row r="43" spans="2:8" ht="18.75" customHeight="1">
      <c r="B43" s="291"/>
      <c r="C43" s="292"/>
      <c r="D43" s="292"/>
      <c r="E43" s="293" t="s">
        <v>170</v>
      </c>
      <c r="F43" s="294" t="s">
        <v>171</v>
      </c>
      <c r="G43" s="293" t="s">
        <v>170</v>
      </c>
      <c r="H43" s="294" t="s">
        <v>171</v>
      </c>
    </row>
    <row r="44" spans="1:8" ht="13.5" customHeight="1" thickBot="1">
      <c r="A44" t="s">
        <v>172</v>
      </c>
      <c r="B44" s="295">
        <v>1</v>
      </c>
      <c r="C44" s="296" t="s">
        <v>39</v>
      </c>
      <c r="D44" s="297">
        <v>2</v>
      </c>
      <c r="E44" s="298">
        <v>3</v>
      </c>
      <c r="F44" s="298">
        <v>4</v>
      </c>
      <c r="G44" s="298">
        <v>5</v>
      </c>
      <c r="H44" s="299">
        <v>6</v>
      </c>
    </row>
    <row r="45" spans="1:8" ht="63" customHeight="1">
      <c r="A45" t="s">
        <v>41</v>
      </c>
      <c r="B45" s="300" t="s">
        <v>173</v>
      </c>
      <c r="C45" s="301"/>
      <c r="D45" s="302" t="s">
        <v>174</v>
      </c>
      <c r="E45" s="71">
        <v>250</v>
      </c>
      <c r="F45" s="303">
        <v>90</v>
      </c>
      <c r="G45" s="71">
        <v>271</v>
      </c>
      <c r="H45" s="304">
        <v>13689</v>
      </c>
    </row>
    <row r="46" spans="1:8" ht="17.25" customHeight="1">
      <c r="A46" t="s">
        <v>41</v>
      </c>
      <c r="B46" s="222" t="s">
        <v>175</v>
      </c>
      <c r="C46" s="305"/>
      <c r="D46" s="306" t="s">
        <v>176</v>
      </c>
      <c r="E46" s="77">
        <v>45420</v>
      </c>
      <c r="F46" s="307">
        <v>69554</v>
      </c>
      <c r="G46" s="77">
        <v>12522</v>
      </c>
      <c r="H46" s="308">
        <v>23572</v>
      </c>
    </row>
    <row r="47" spans="1:8" ht="54" customHeight="1">
      <c r="A47" t="s">
        <v>41</v>
      </c>
      <c r="B47" s="222" t="s">
        <v>177</v>
      </c>
      <c r="C47" s="305"/>
      <c r="D47" s="306" t="s">
        <v>178</v>
      </c>
      <c r="E47" s="77">
        <v>589</v>
      </c>
      <c r="F47" s="307">
        <v>475</v>
      </c>
      <c r="G47" s="77">
        <v>295</v>
      </c>
      <c r="H47" s="308">
        <v>93</v>
      </c>
    </row>
    <row r="48" spans="1:8" ht="28.5" customHeight="1">
      <c r="A48" t="s">
        <v>41</v>
      </c>
      <c r="B48" s="222" t="s">
        <v>179</v>
      </c>
      <c r="C48" s="305"/>
      <c r="D48" s="306" t="s">
        <v>180</v>
      </c>
      <c r="E48" s="77">
        <v>106982</v>
      </c>
      <c r="F48" s="307">
        <v>45436</v>
      </c>
      <c r="G48" s="77">
        <v>247</v>
      </c>
      <c r="H48" s="308">
        <v>295</v>
      </c>
    </row>
    <row r="49" spans="1:8" ht="29.25" customHeight="1">
      <c r="A49" t="s">
        <v>41</v>
      </c>
      <c r="B49" s="222" t="s">
        <v>181</v>
      </c>
      <c r="C49" s="305"/>
      <c r="D49" s="306" t="s">
        <v>182</v>
      </c>
      <c r="E49" s="77">
        <v>8026</v>
      </c>
      <c r="F49" s="307">
        <v>0</v>
      </c>
      <c r="G49" s="77">
        <v>665</v>
      </c>
      <c r="H49" s="308">
        <v>14633</v>
      </c>
    </row>
    <row r="50" spans="1:8" ht="27" customHeight="1" thickBot="1">
      <c r="A50" t="s">
        <v>41</v>
      </c>
      <c r="B50" s="309" t="s">
        <v>183</v>
      </c>
      <c r="C50" s="310"/>
      <c r="D50" s="311" t="s">
        <v>184</v>
      </c>
      <c r="E50" s="162">
        <v>589</v>
      </c>
      <c r="F50" s="312">
        <v>556</v>
      </c>
      <c r="G50" s="162">
        <v>1162</v>
      </c>
      <c r="H50" s="313">
        <v>93</v>
      </c>
    </row>
    <row r="51" spans="2:7" ht="15" customHeight="1">
      <c r="B51" s="174"/>
      <c r="C51" s="175"/>
      <c r="D51" s="176"/>
      <c r="E51" s="10"/>
      <c r="F51" s="177"/>
      <c r="G51" s="177"/>
    </row>
    <row r="52" spans="2:8" ht="12.75">
      <c r="B52" s="314" t="s">
        <v>185</v>
      </c>
      <c r="C52" s="314"/>
      <c r="D52" s="314"/>
      <c r="E52" s="314" t="s">
        <v>186</v>
      </c>
      <c r="F52" s="314"/>
      <c r="G52" s="314"/>
      <c r="H52" s="178"/>
    </row>
    <row r="53" spans="2:8" ht="12.75">
      <c r="B53" s="315" t="s">
        <v>187</v>
      </c>
      <c r="C53" s="315"/>
      <c r="D53" s="316"/>
      <c r="E53" s="315" t="s">
        <v>188</v>
      </c>
      <c r="F53" s="315"/>
      <c r="G53" s="315"/>
      <c r="H53" s="317"/>
    </row>
    <row r="54" spans="5:8" ht="12.75">
      <c r="E54" s="315"/>
      <c r="F54" s="315"/>
      <c r="G54" s="315"/>
      <c r="H54" s="285"/>
    </row>
    <row r="55" spans="2:8" ht="14.25" customHeight="1">
      <c r="B55" s="319" t="s">
        <v>119</v>
      </c>
      <c r="C55" s="319"/>
      <c r="H55" s="285"/>
    </row>
  </sheetData>
  <mergeCells count="14">
    <mergeCell ref="G42:H42"/>
    <mergeCell ref="B52:D52"/>
    <mergeCell ref="E52:G52"/>
    <mergeCell ref="B55:C55"/>
    <mergeCell ref="C9:E9"/>
    <mergeCell ref="C10:D10"/>
    <mergeCell ref="B42:B43"/>
    <mergeCell ref="C42:C43"/>
    <mergeCell ref="D42:D43"/>
    <mergeCell ref="E42:F42"/>
    <mergeCell ref="C5:E5"/>
    <mergeCell ref="C6:E6"/>
    <mergeCell ref="C7:E7"/>
    <mergeCell ref="C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2007-05-30T13:13:56Z</dcterms:created>
  <dcterms:modified xsi:type="dcterms:W3CDTF">2007-05-30T13:16:43Z</dcterms:modified>
  <cp:category/>
  <cp:version/>
  <cp:contentType/>
  <cp:contentStatus/>
</cp:coreProperties>
</file>